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ej\Documents\CZ_Strix\FV30153_pasportizace\pasporty\"/>
    </mc:Choice>
  </mc:AlternateContent>
  <bookViews>
    <workbookView xWindow="0" yWindow="0" windowWidth="24000" windowHeight="14424"/>
  </bookViews>
  <sheets>
    <sheet name="Průzkumný list" sheetId="2" r:id="rId1"/>
    <sheet name="Zdrojová data" sheetId="3" r:id="rId2"/>
  </sheets>
  <externalReferences>
    <externalReference r:id="rId3"/>
  </externalReferences>
  <definedNames>
    <definedName name="_xlnm._FilterDatabase" localSheetId="0" hidden="1">'Průzkumný list'!$Z$4:$AD$24</definedName>
    <definedName name="cetnost_opadavani">'[1]Metodika SHS'!$J$4:$J$9</definedName>
    <definedName name="_xlnm.Print_Area" localSheetId="0">'Průzkumný list'!$A$1:$AN$31</definedName>
    <definedName name="_xlnm.Print_Area" localSheetId="1">'Zdrojová data'!$A$1:$O$8</definedName>
    <definedName name="odlucnost">'[1]Metodika SHS'!$F$4:$F$9</definedName>
    <definedName name="stav_masivu">'[1]Metodika SHS'!$E$4:$E$9</definedName>
    <definedName name="vegetace">'[1]Metodika SHS'!$I$4:$I$9</definedName>
    <definedName name="voda">'[1]Metodika SHS'!$H$4:$H$9</definedName>
  </definedNames>
  <calcPr calcId="152511"/>
</workbook>
</file>

<file path=xl/calcChain.xml><?xml version="1.0" encoding="utf-8"?>
<calcChain xmlns="http://schemas.openxmlformats.org/spreadsheetml/2006/main">
  <c r="Y31" i="2" l="1"/>
  <c r="Y1" i="2"/>
  <c r="U18" i="2" l="1"/>
  <c r="U16" i="2"/>
  <c r="U20" i="2" l="1"/>
  <c r="U19" i="2"/>
  <c r="U17" i="2"/>
  <c r="U15" i="2"/>
  <c r="U14" i="2"/>
  <c r="U13" i="2"/>
  <c r="U12" i="2"/>
  <c r="U11" i="2"/>
  <c r="U10" i="2"/>
  <c r="U21" i="2" l="1"/>
  <c r="P21" i="2" s="1"/>
  <c r="L20" i="2"/>
  <c r="L19" i="2"/>
  <c r="L18" i="2"/>
  <c r="L17" i="2"/>
  <c r="L16" i="2"/>
  <c r="L15" i="2"/>
  <c r="L14" i="2"/>
  <c r="L13" i="2"/>
  <c r="L12" i="2"/>
  <c r="L11" i="2"/>
  <c r="L10" i="2"/>
</calcChain>
</file>

<file path=xl/sharedStrings.xml><?xml version="1.0" encoding="utf-8"?>
<sst xmlns="http://schemas.openxmlformats.org/spreadsheetml/2006/main" count="518" uniqueCount="464">
  <si>
    <t>Bodová klasifikace</t>
  </si>
  <si>
    <t>Hlavní - generelní sklon svahu</t>
  </si>
  <si>
    <t>Výška skalního svahu</t>
  </si>
  <si>
    <t>Geomorfologická stavba</t>
  </si>
  <si>
    <t>Základní popis stavu masívu</t>
  </si>
  <si>
    <t>Průměrná vzdálenost ploch odlučnosti masívu</t>
  </si>
  <si>
    <t>Sklon ploch odlučnosti v povaze od vodorovné roviny</t>
  </si>
  <si>
    <t>Vodní aktivita</t>
  </si>
  <si>
    <t>Expozice svahu</t>
  </si>
  <si>
    <t>Rozrušující vliv vegetace</t>
  </si>
  <si>
    <t xml:space="preserve">Četnost opadávání </t>
  </si>
  <si>
    <t>Vzdálenost paty svahu od ohroženého prostoru</t>
  </si>
  <si>
    <t>RSR-PR                         (point rating)</t>
  </si>
  <si>
    <t>RSR                           (hodnocení stavu)</t>
  </si>
  <si>
    <t>méně jak 35°</t>
  </si>
  <si>
    <t>méně jak 3 m</t>
  </si>
  <si>
    <t>spodní partie svahu je tvořena zemním svahem, za horní hranou vlastního skalního svahu přechází opět v zemní svah</t>
  </si>
  <si>
    <t>skalní svah je makroskopicky celistvý, puklinový systém je uzavřený</t>
  </si>
  <si>
    <t>více jak 800 mm</t>
  </si>
  <si>
    <t>skalní svah bez výrazného systému ploch odlučnosti</t>
  </si>
  <si>
    <t>bez zaznamenaného opadu</t>
  </si>
  <si>
    <t>více jak 20 m</t>
  </si>
  <si>
    <t>≤ 28</t>
  </si>
  <si>
    <t>stabilní stav</t>
  </si>
  <si>
    <t>35°- 50°</t>
  </si>
  <si>
    <t>3 - 8 m</t>
  </si>
  <si>
    <t>skalní svah je makroskopicky celistvý s lokálním výskytem poruchových partií</t>
  </si>
  <si>
    <t>250 - 800 mm</t>
  </si>
  <si>
    <t>systém odlučnosti je ukloněn -15° až +15°</t>
  </si>
  <si>
    <t>20 - 15 m</t>
  </si>
  <si>
    <t>50° -75°</t>
  </si>
  <si>
    <t>8 - 15 m</t>
  </si>
  <si>
    <t>skalní stěna tvoří jediný morfologický celek od paty po horní hranu, za horní hranou svahu může mírně přecházet v zemní svah</t>
  </si>
  <si>
    <t>skalní svah je poměrně celistvý s maloplošným výskytem málo výrazných poruchových partií</t>
  </si>
  <si>
    <t>75 - 250 mm</t>
  </si>
  <si>
    <t>systém odlučnosti je ukloněn -15° až -75° - do svahu</t>
  </si>
  <si>
    <t>expozice s častým střídáním slunečního osvětlení, mírné až střední zimy, skalní svah je odkrytý</t>
  </si>
  <si>
    <t>ojedinělý opad - dokumentováno 1 x za 25 let</t>
  </si>
  <si>
    <t>7,5 - 15 m</t>
  </si>
  <si>
    <t>29 - 42</t>
  </si>
  <si>
    <t>stav bdělosti</t>
  </si>
  <si>
    <t>75° - 85°</t>
  </si>
  <si>
    <t>15 -25 m</t>
  </si>
  <si>
    <t>skalní masív je celistvý jen v lokálním rozsahu, maloplošné zastoupení významných poruchových partií</t>
  </si>
  <si>
    <t>75 - 250 mm - se sekundárním výrazným systémem diskontinuit</t>
  </si>
  <si>
    <t>skalní svah s viditelným výrazným všesměrným systémem odlučnosti</t>
  </si>
  <si>
    <t>zřídkavý opad - opadávání je dokumentováno 1x za 5 let</t>
  </si>
  <si>
    <t>3 - 7,5 m</t>
  </si>
  <si>
    <t>43 - 58</t>
  </si>
  <si>
    <t>stav podmínečně labilní</t>
  </si>
  <si>
    <t>více jak 85° s převisy členitosti do 0,5 m</t>
  </si>
  <si>
    <t>25 -75 m</t>
  </si>
  <si>
    <t>skalní svah je od paty sklonově členitý s přímým přechodem do poloskalního až zemního svahu, horní hrana svahu není zřetelná</t>
  </si>
  <si>
    <t>skalní masív postižen plošně výraznými poruchami, jen lokální výskyt kompaktního materiálu, části masívu jsou viditelně odděleny od mateřské části</t>
  </si>
  <si>
    <t>20 - 75 mm</t>
  </si>
  <si>
    <t>systém odlučnosti je ukloněn +75°  až +90°  až -75° až -90°</t>
  </si>
  <si>
    <t>expozice odkrytého skalního svahu s částečným denním slunečním osvětlením, střední až silné zimní období</t>
  </si>
  <si>
    <t xml:space="preserve">pravidelné  - po zimním období a po vydatných srážkách </t>
  </si>
  <si>
    <t>1,5 - 3 m</t>
  </si>
  <si>
    <t>59 - 69</t>
  </si>
  <si>
    <t>kriticky labilní stav</t>
  </si>
  <si>
    <t>více jak 85° s převisy členitosti nad 0,5 m</t>
  </si>
  <si>
    <t>více jak 75 m</t>
  </si>
  <si>
    <t>skalní masív je silně až extrémně porušený na jednotlivé fragmenty a části až charakteru štěrku</t>
  </si>
  <si>
    <t>méně jak 20 mm</t>
  </si>
  <si>
    <t>systém odlučnosti je ukloněn  +15° až +75° - ze svahu</t>
  </si>
  <si>
    <t>časté - neustálý opad</t>
  </si>
  <si>
    <t>méně jak 1,5 m</t>
  </si>
  <si>
    <t>70 ≤</t>
  </si>
  <si>
    <t>havarijní stav</t>
  </si>
  <si>
    <t>Hodnocení stavu skalního svahu</t>
  </si>
  <si>
    <t>Typ a stav ohroženého prostoru</t>
  </si>
  <si>
    <t>Charakter a velikost fragmentů skalního masívu</t>
  </si>
  <si>
    <t>Vazba na okolní urbanistické a přírodní celky</t>
  </si>
  <si>
    <t>Schopnost a povaha akumulačního prostoru</t>
  </si>
  <si>
    <t>u paty skalního svahu je velmi omezený prostor pro akumulaci - pouze instalaci bariérových prvků</t>
  </si>
  <si>
    <t>u paty skalního svahu je omezený prostor pro akumulaci - je možný drobný opad či upravit opatřeními</t>
  </si>
  <si>
    <t>u paty skalního svahu vhodný prostor pro zajištění akumulace napadané suti</t>
  </si>
  <si>
    <t>mezi patou svahu a ohroženým prostorem je dostatečný prostor pro zachycení či zpomalení padající suti</t>
  </si>
  <si>
    <t>mezi patou svahu a ohroženým prostorem vzdálenost více jak 15 m</t>
  </si>
  <si>
    <t>Dálnice, rychlostní komunikace, silnice pro motorová vozidla</t>
  </si>
  <si>
    <t>Silnice I. třídy</t>
  </si>
  <si>
    <t>Silnice II. třídy</t>
  </si>
  <si>
    <t>Silnice III. třídy</t>
  </si>
  <si>
    <t>Místní komunikace</t>
  </si>
  <si>
    <t>Účelové a ostatní komunikace</t>
  </si>
  <si>
    <t>Tranzitní železniční koridory</t>
  </si>
  <si>
    <t>Tratě celostátní</t>
  </si>
  <si>
    <t>Regionální tratě</t>
  </si>
  <si>
    <t>Lokální a účelové trati</t>
  </si>
  <si>
    <t>Občanské stavby</t>
  </si>
  <si>
    <t>Průmyslové objekty</t>
  </si>
  <si>
    <t>Přírodní parky a přírodní krajinné zóny</t>
  </si>
  <si>
    <t>Specifické zóny ochrany prostředí</t>
  </si>
  <si>
    <t>Komerční objekty</t>
  </si>
  <si>
    <t>Hrady</t>
  </si>
  <si>
    <t>Zámky</t>
  </si>
  <si>
    <t>Církevní stavby</t>
  </si>
  <si>
    <t>Památkově chráněné zóny</t>
  </si>
  <si>
    <t>Archeologicky významné lokality</t>
  </si>
  <si>
    <t>Národní parky</t>
  </si>
  <si>
    <t>Chráněné krajinné oblasti</t>
  </si>
  <si>
    <t>Přírodní rezervace</t>
  </si>
  <si>
    <t>Fragmentace</t>
  </si>
  <si>
    <t>0 - 32 mm</t>
  </si>
  <si>
    <t>0 - 63 mm</t>
  </si>
  <si>
    <t>suťová pole</t>
  </si>
  <si>
    <t>0 - 250 mm</t>
  </si>
  <si>
    <t>125 - 750 mm s přítomností jemné frakce</t>
  </si>
  <si>
    <t>500 - 800 mm s přítomností malých úlomků</t>
  </si>
  <si>
    <t>600 - 2200 mm</t>
  </si>
  <si>
    <t>více jak 2200 mm</t>
  </si>
  <si>
    <t>skalní věže a bloky objemu více jak 10 m3</t>
  </si>
  <si>
    <t>Po - polyderická</t>
  </si>
  <si>
    <t>Ta - deskovitá</t>
  </si>
  <si>
    <t>Pr - hranolovitá</t>
  </si>
  <si>
    <t>Fl - vrásová</t>
  </si>
  <si>
    <t>Eq - kostkovitá</t>
  </si>
  <si>
    <t>Rh - kosoúhlá</t>
  </si>
  <si>
    <t>Co - sloupcovitá</t>
  </si>
  <si>
    <t>Riziko ohrožení lidského zdraví</t>
  </si>
  <si>
    <t>Nízké riziko</t>
  </si>
  <si>
    <t>Střední riziko</t>
  </si>
  <si>
    <t>Vysoké riziko</t>
  </si>
  <si>
    <t>Nepřijatelné riziko</t>
  </si>
  <si>
    <t>Množství rozvolněného materiálu</t>
  </si>
  <si>
    <t>Provozní staničení:</t>
  </si>
  <si>
    <t>Přístupnost pro techniku</t>
  </si>
  <si>
    <t>Přípustná míra zajištění</t>
  </si>
  <si>
    <t>Přístupnost pro techniku a pracovníky</t>
  </si>
  <si>
    <t xml:space="preserve">přístup vhodný </t>
  </si>
  <si>
    <t xml:space="preserve">přístup podmínečný </t>
  </si>
  <si>
    <t>přístup ztížený</t>
  </si>
  <si>
    <t>přístup náročný</t>
  </si>
  <si>
    <t>Specifikace míry rozevření puklin horninového masívu</t>
  </si>
  <si>
    <t>O1 Velmi velká - více jak 200 mm</t>
  </si>
  <si>
    <t>O2 Velká - 60 až 200 mm</t>
  </si>
  <si>
    <t>O3 Středně velká - 20 až 60 mm</t>
  </si>
  <si>
    <t>O4 Středně malá - 6 až 20 mm</t>
  </si>
  <si>
    <t>O5 Malá - 2 až 6 mm</t>
  </si>
  <si>
    <t>O6 Velmi malá - méně jak 2 mm</t>
  </si>
  <si>
    <t>Specifikace prostoru:</t>
  </si>
  <si>
    <t>Reálná míra rizika</t>
  </si>
  <si>
    <t>RIZIKOVÉ HODNOCENÍ ÚSEKU</t>
  </si>
  <si>
    <t>Riziko ohrožení provozu a vybavení trati</t>
  </si>
  <si>
    <t>skalní svah neumožňuje rozšíření profilu</t>
  </si>
  <si>
    <t>Provedení revize stávajících opatření, zpracování GD a doplnění či obnova zajištění</t>
  </si>
  <si>
    <t>Realizace sanačních opatření dle zpracované PGD či ZGD, pravidelná údržba a revize</t>
  </si>
  <si>
    <t>Zpracování podrobné geotechnické dokumentace a následná sanace v plném rozsahu, dlouhodobá revize a údržba</t>
  </si>
  <si>
    <t>nutná obnova příkopu, provedení základního zásahu do 2 let</t>
  </si>
  <si>
    <t>Nezbytnost opatření</t>
  </si>
  <si>
    <t>Poznámka ke stavebnímu stavu</t>
  </si>
  <si>
    <t xml:space="preserve">Předpoklad progrese </t>
  </si>
  <si>
    <t>Zpracování základní geotechnické dokumentace a následné sanace v nezbytném rozsahu</t>
  </si>
  <si>
    <t>vysoké riziko změny stavu na do 1 roku</t>
  </si>
  <si>
    <t>Pravidelná údržba - očista, vegetace, sledování stavu s pasportizací stavů bloků, případný monitoring</t>
  </si>
  <si>
    <t>Třída rizika</t>
  </si>
  <si>
    <t>Charakter odlučnosti a porušení  masívu</t>
  </si>
  <si>
    <t>Oblast CHKO</t>
  </si>
  <si>
    <t>Oblast PR</t>
  </si>
  <si>
    <t>Oblast NP</t>
  </si>
  <si>
    <t>Oblast EVL</t>
  </si>
  <si>
    <t>Oblast CHKO, PR</t>
  </si>
  <si>
    <t>intravilán</t>
  </si>
  <si>
    <t>extravilán</t>
  </si>
  <si>
    <t>lesní pozemky</t>
  </si>
  <si>
    <t>lesní pozemky, vodoteč</t>
  </si>
  <si>
    <t>pole a louky</t>
  </si>
  <si>
    <t>pole, louky, vodoteč</t>
  </si>
  <si>
    <t xml:space="preserve">smíšený typ </t>
  </si>
  <si>
    <t>osamělá sídla či rekreační oblasti</t>
  </si>
  <si>
    <t>Oblast se zvláštním způsobem ochrany</t>
  </si>
  <si>
    <t>Oblast bez ochrany</t>
  </si>
  <si>
    <t>souběžné liniové dopravní stavby</t>
  </si>
  <si>
    <t>CENA ZA MJ</t>
  </si>
  <si>
    <t>Doporučený způsob zajištění</t>
  </si>
  <si>
    <t>Doporučený postup přípravy</t>
  </si>
  <si>
    <t>Havarijní zásah a postup ve spolupráci s odbornými složkami ČGS, znalci a specialisty</t>
  </si>
  <si>
    <t>odstranění vegetace a zvětralých částí, odtěžení labilních částí</t>
  </si>
  <si>
    <t>oprava sanačních opatření, odtěžení suti a vegetace</t>
  </si>
  <si>
    <t>aktivace vlivem náhlých změn klimatických podmínek, změna stavu na HAVARIJNÍ</t>
  </si>
  <si>
    <t>vysoké riziko změny stavu na HAVARIJNÍ do 1 roku</t>
  </si>
  <si>
    <t>bez údržby zhoršení stavu, jinak malá progrese</t>
  </si>
  <si>
    <t>postupné zhoršování stavu vlivem klimatických jevů</t>
  </si>
  <si>
    <t>vlivem nadprůměrných srážek akutní riziko aktivace skalních řícení a vývratů</t>
  </si>
  <si>
    <t>doplnění a oprava stávajícího sanačního opatření</t>
  </si>
  <si>
    <t>nutná obnova akumulace, provedení základního zásahu do 5 let</t>
  </si>
  <si>
    <t>nutná celková sanace svahu do 2 let</t>
  </si>
  <si>
    <t>nutná celková sanace svahu do 5 let</t>
  </si>
  <si>
    <t>vazba na jiné prvky stavby dráhy</t>
  </si>
  <si>
    <t>délka</t>
  </si>
  <si>
    <t>výška</t>
  </si>
  <si>
    <t>Základní rozměry (m)</t>
  </si>
  <si>
    <t>odtěžení, síťování, kotvení včetně zásahu do vegetace a očištění skalního svahu</t>
  </si>
  <si>
    <t>odtěžení, bariéry, síťování, kotvení včetně zásahu do vegetace a očištění skalního svahu</t>
  </si>
  <si>
    <t>odtěžení, síťování včetně zásahu do vegetace a očištění skalního svahu</t>
  </si>
  <si>
    <t>odtěžení, bariéry včetně zásahu do vegetace a očištění skalního svahu</t>
  </si>
  <si>
    <t>odtěžení, pravidelná údržba  včetně zásahu do vegetace a očištění skalního svahu</t>
  </si>
  <si>
    <t>odtěžení, síťování, kotvení, podezdívky včetně zásahu do vegetace a očištění skalního svahu</t>
  </si>
  <si>
    <t>1.OSK</t>
  </si>
  <si>
    <t>2.SOBK</t>
  </si>
  <si>
    <t>3.SPK</t>
  </si>
  <si>
    <t>4.Spl</t>
  </si>
  <si>
    <t>5.Bza</t>
  </si>
  <si>
    <t>6.Púza</t>
  </si>
  <si>
    <t>oboustranný svah</t>
  </si>
  <si>
    <t>portálová část</t>
  </si>
  <si>
    <t>bez vegetace či s ojedinělými křovinami</t>
  </si>
  <si>
    <t>vegetací porostlé v lokálním rozsahu, či část plochy skalního masívu porostlá křovinami a drobným náletem</t>
  </si>
  <si>
    <t>hustě porostlé náletem a křovinami, větší část skalního masívu je dokumentovatelná</t>
  </si>
  <si>
    <t>silně celoplošně porostlé vegetací, zněmožnující větší dokumentaci skalního masívu</t>
  </si>
  <si>
    <t>bez viditelného projevu, lokálně či plošně vlhké, v zimě zamrzání v puklinách bez projevu na povrchu</t>
  </si>
  <si>
    <t>silné erozní působení vody, lokální  výrony z puklin, vodní aktivita svahu vázána na srážky</t>
  </si>
  <si>
    <t>významné výrony vody z puklin, nahodilá silná erozní činnost či trvalá povrchová aktivita vody, v zimě zamrzání skalní stěny ledopády</t>
  </si>
  <si>
    <t>expozice s mírným střídáním přímého slunečního osvětlení, mírné zimní období, skalní svah je stíněn stromy či zástavbou</t>
  </si>
  <si>
    <t>expozice skalního svahu  s částečným až celodenním slunečním osvětlením, silné zimní období, případně poloha v horském prostředí</t>
  </si>
  <si>
    <t>řícení malého rozsahu, do 0,0026 m3 - cca krabice od bot</t>
  </si>
  <si>
    <t>řícení nadměrného rozsahu cca do 2,5 m3</t>
  </si>
  <si>
    <t>řícení velmi velkého rozsahu, cca 2,5 až 15 m3</t>
  </si>
  <si>
    <t>řícení blokové až planární, od 15 m3</t>
  </si>
  <si>
    <t>St - střípkovitá</t>
  </si>
  <si>
    <t>Eg - vejcovitá</t>
  </si>
  <si>
    <t>Hl - hlíznatá</t>
  </si>
  <si>
    <t>Fo - foliační</t>
  </si>
  <si>
    <t>ks</t>
  </si>
  <si>
    <t>NÁHLEDOVÁ FOTODOKUMENTACE ÚSEKU</t>
  </si>
  <si>
    <t>bez</t>
  </si>
  <si>
    <t>stávající stav bez údržby a zásahu</t>
  </si>
  <si>
    <t>bez klasifikace</t>
  </si>
  <si>
    <t>Přípustná míra rizika na úrovni 0%</t>
  </si>
  <si>
    <t>Přípustná míra rizika na úrovni 1%</t>
  </si>
  <si>
    <t>Přípustná míra rizika na úrovni 10%</t>
  </si>
  <si>
    <t>Havarijní pásmo</t>
  </si>
  <si>
    <t>Přípustná míra rizika</t>
  </si>
  <si>
    <t>100% - míra zajištění skalního svahu</t>
  </si>
  <si>
    <t>90% - míra zajištění skalního svahu</t>
  </si>
  <si>
    <t>80% - míra zajištění skalního svahu</t>
  </si>
  <si>
    <t>70% - míra zajištění skalního svahu</t>
  </si>
  <si>
    <t>60% - míra zajištění skalního svahu</t>
  </si>
  <si>
    <t>nezajištěno či jen pravidelná základní údržba svahu</t>
  </si>
  <si>
    <t>Přípustná míra rizika na úrovni 5%</t>
  </si>
  <si>
    <t>u paty skalního svahu není prostor pro akumulaci napadané suti</t>
  </si>
  <si>
    <t>Evropsky významné lokality</t>
  </si>
  <si>
    <t>nutné rozšíření protierozního opatření a zajištění svahu</t>
  </si>
  <si>
    <t>pravá</t>
  </si>
  <si>
    <t>PROJEKT</t>
  </si>
  <si>
    <t>pohled na kritickou část skalního svahu</t>
  </si>
  <si>
    <t>AKCE</t>
  </si>
  <si>
    <t>Lokalita</t>
  </si>
  <si>
    <t>Objekt</t>
  </si>
  <si>
    <t>Úsek</t>
  </si>
  <si>
    <t>001</t>
  </si>
  <si>
    <t>Kraj</t>
  </si>
  <si>
    <t xml:space="preserve">  ZÁKLADNÍ ÚDAJE ÚSEKU</t>
  </si>
  <si>
    <t>ZÁKLADNÍ HODNOCENÍ SKALNÍHO SVAHU</t>
  </si>
  <si>
    <t>Specifikace svahu</t>
  </si>
  <si>
    <t>zářez</t>
  </si>
  <si>
    <t>odřez</t>
  </si>
  <si>
    <t>Povaha úseku:</t>
  </si>
  <si>
    <t>Povaha úseku</t>
  </si>
  <si>
    <t>levá</t>
  </si>
  <si>
    <t>portál</t>
  </si>
  <si>
    <t>Vazba na okolní celky</t>
  </si>
  <si>
    <t>členitost</t>
  </si>
  <si>
    <t>Členitost masívu</t>
  </si>
  <si>
    <t>Č1</t>
  </si>
  <si>
    <t>Č2</t>
  </si>
  <si>
    <t>Č3</t>
  </si>
  <si>
    <t>Č4</t>
  </si>
  <si>
    <t>Č5</t>
  </si>
  <si>
    <t>Č6</t>
  </si>
  <si>
    <t>Č7</t>
  </si>
  <si>
    <t>Č8</t>
  </si>
  <si>
    <t>Č9</t>
  </si>
  <si>
    <t>Hlavní město Praha</t>
  </si>
  <si>
    <t>Středočeský</t>
  </si>
  <si>
    <t>Liberecký</t>
  </si>
  <si>
    <t>Ústecký</t>
  </si>
  <si>
    <t>Karlovarský</t>
  </si>
  <si>
    <t>Západočeský</t>
  </si>
  <si>
    <t>Jihočeský</t>
  </si>
  <si>
    <t>Královehradecký</t>
  </si>
  <si>
    <t>Pardubický</t>
  </si>
  <si>
    <t>Vysočina</t>
  </si>
  <si>
    <t>Jihomoravský</t>
  </si>
  <si>
    <t>Zlínský</t>
  </si>
  <si>
    <t>Olomoucký</t>
  </si>
  <si>
    <t>Moravskoslezský</t>
  </si>
  <si>
    <t>celkový pohled směr Hrubá Voda</t>
  </si>
  <si>
    <t>Strana 1</t>
  </si>
  <si>
    <t>Strana 2</t>
  </si>
  <si>
    <t>ZÁKLADNÍ DOKUMENTAČNÍ POPIS</t>
  </si>
  <si>
    <t>Primární hornina:</t>
  </si>
  <si>
    <t>Skajónová rajonizace:</t>
  </si>
  <si>
    <t>Antropogenní zásahy:</t>
  </si>
  <si>
    <t>Antropogenní zásahy</t>
  </si>
  <si>
    <t>tesaný odřez / zářez svahu</t>
  </si>
  <si>
    <t>zářez vytvořený odstřelem</t>
  </si>
  <si>
    <t>základní sanační údržba</t>
  </si>
  <si>
    <t>staré zajištění skalního svahu (více jak 20 let)</t>
  </si>
  <si>
    <t>zajištění skalního svahu (méně jak 20)</t>
  </si>
  <si>
    <t>havarijní zásah</t>
  </si>
  <si>
    <t>selská těžba</t>
  </si>
  <si>
    <t>neznámý způsob vytvoření zářezu</t>
  </si>
  <si>
    <t>bez dokumentovaných sanačních zásahů a údržby</t>
  </si>
  <si>
    <t>-</t>
  </si>
  <si>
    <t>granit + žilné ekvivalenty</t>
  </si>
  <si>
    <t>syenit + žilné ekvivalenty</t>
  </si>
  <si>
    <t>ryolit</t>
  </si>
  <si>
    <t>trachyt</t>
  </si>
  <si>
    <t>granodiorit + žilné ekvivalenty</t>
  </si>
  <si>
    <t>diorit + žilné ekvivalenty</t>
  </si>
  <si>
    <t>andezit</t>
  </si>
  <si>
    <t>křeměnný diorit + žilné ekvivalenty</t>
  </si>
  <si>
    <t>gabro + žilné ekvivalenty</t>
  </si>
  <si>
    <t>bazalt</t>
  </si>
  <si>
    <t>diabas</t>
  </si>
  <si>
    <t>znělec</t>
  </si>
  <si>
    <t>chemogenní vápenec</t>
  </si>
  <si>
    <t>dolomit</t>
  </si>
  <si>
    <t>organogenní vápenec</t>
  </si>
  <si>
    <t>brekcie</t>
  </si>
  <si>
    <t>pískovec</t>
  </si>
  <si>
    <t>opuka</t>
  </si>
  <si>
    <t>slínovec</t>
  </si>
  <si>
    <t>slepenec</t>
  </si>
  <si>
    <t>arkóza</t>
  </si>
  <si>
    <t>prachovec</t>
  </si>
  <si>
    <t>jílovec</t>
  </si>
  <si>
    <t>droba</t>
  </si>
  <si>
    <t>břidlice</t>
  </si>
  <si>
    <t>křemenec</t>
  </si>
  <si>
    <t>tufy</t>
  </si>
  <si>
    <t>eluvium</t>
  </si>
  <si>
    <t>buližník</t>
  </si>
  <si>
    <t>tufity</t>
  </si>
  <si>
    <t>deluvium</t>
  </si>
  <si>
    <t>Fylit izográda grafit-sericit-chlorit</t>
  </si>
  <si>
    <t>Svor izográda granát-staurolit</t>
  </si>
  <si>
    <t>Pararula izográda sillimanit-granát</t>
  </si>
  <si>
    <t>Granulit</t>
  </si>
  <si>
    <t>Břidlice izográda sericit-chlorit-mastek</t>
  </si>
  <si>
    <t>Krystalický vápenec</t>
  </si>
  <si>
    <t>Amfibolit</t>
  </si>
  <si>
    <t>Migmatit</t>
  </si>
  <si>
    <t>Metakvarcit izográda sericit-muskovit-chlorit</t>
  </si>
  <si>
    <t>Krystalický dolomit</t>
  </si>
  <si>
    <t>Eklogit</t>
  </si>
  <si>
    <t>Serpentinit</t>
  </si>
  <si>
    <t>Ortorula</t>
  </si>
  <si>
    <t>Zdravá hornina - W1/A1</t>
  </si>
  <si>
    <t>Navětralá hornina - W2/A2</t>
  </si>
  <si>
    <t>Slabě zvětralá hornina - W3/A3</t>
  </si>
  <si>
    <t>Silně zvětralá hornina - W4/A4</t>
  </si>
  <si>
    <t>Zcela zvětralá až rozložená hornina - W5/A5</t>
  </si>
  <si>
    <t>Navětralá hornina s maloplošným výskytem silně zvětralé</t>
  </si>
  <si>
    <t>Slabě až silně zvětralá hornina s maloplošným výskytem navětralé horniny</t>
  </si>
  <si>
    <t>Míra zvětrání horninového masívu</t>
  </si>
  <si>
    <t>Skajonová rajonizace</t>
  </si>
  <si>
    <t>Svrchní turon</t>
  </si>
  <si>
    <t>Starší křídové jednotky</t>
  </si>
  <si>
    <t>Boskovická brázda</t>
  </si>
  <si>
    <t>Nízký Jeseník a Drahanská vrchovina</t>
  </si>
  <si>
    <t>Moravská pláň</t>
  </si>
  <si>
    <t>Beskydy</t>
  </si>
  <si>
    <t>Bílokarpatský masív</t>
  </si>
  <si>
    <t>Moldanubické krystalinikum a kryst. ŽH</t>
  </si>
  <si>
    <t>Moravikum a jednotvárná skupina</t>
  </si>
  <si>
    <t>Třebíčský pluton</t>
  </si>
  <si>
    <t>Moldanubický pluton</t>
  </si>
  <si>
    <t>Barrandienské prekambrium</t>
  </si>
  <si>
    <t>Tepelské krystalinikum</t>
  </si>
  <si>
    <t>Barrandienské kambrium</t>
  </si>
  <si>
    <t>Barrandienský ordovik a silur</t>
  </si>
  <si>
    <t>Barrandienský devon</t>
  </si>
  <si>
    <t xml:space="preserve">Středočeský permokarbon </t>
  </si>
  <si>
    <t>Barrandienské paleovulkanity</t>
  </si>
  <si>
    <t>Středočeský pluton</t>
  </si>
  <si>
    <t>Skupina  paleovulkanitů</t>
  </si>
  <si>
    <t>Ostrovní zóna</t>
  </si>
  <si>
    <t>Krystalinikum Krušných hor</t>
  </si>
  <si>
    <t>Magmatity Krušných hor</t>
  </si>
  <si>
    <t>Neogén</t>
  </si>
  <si>
    <t>Skupina krystalinika Českého lesa</t>
  </si>
  <si>
    <t>Skupina magmatitů Českého lesa</t>
  </si>
  <si>
    <t>Magmatická skupina</t>
  </si>
  <si>
    <t>Oblast krystalinika</t>
  </si>
  <si>
    <t>Permokarbon</t>
  </si>
  <si>
    <t>Skupina krystalinika</t>
  </si>
  <si>
    <t>Skupina devonu</t>
  </si>
  <si>
    <t>Žulovský masív</t>
  </si>
  <si>
    <t>Magmatitická tělesa</t>
  </si>
  <si>
    <t>Skupina pokryvných útvarů</t>
  </si>
  <si>
    <t>České středohoří</t>
  </si>
  <si>
    <t>Doupovské hory</t>
  </si>
  <si>
    <t>Severočeská neogenní pánev</t>
  </si>
  <si>
    <t>Jihočeská křída</t>
  </si>
  <si>
    <t>Míra zvětrání masívu</t>
  </si>
  <si>
    <t>Horninový typ podrobný</t>
  </si>
  <si>
    <t>Pískovce, slepence, sedimentární brekcie, arkózy</t>
  </si>
  <si>
    <t>Droby, metaprachovce</t>
  </si>
  <si>
    <t>Slínovce (opuky), jílovce, prachovce</t>
  </si>
  <si>
    <t>Silicity, kvarcity, rohovce, křemenné žíly</t>
  </si>
  <si>
    <t>Vápence, dolomity, erlany</t>
  </si>
  <si>
    <t>Hlubinné vyvřeliny - granity, granodiorit, diorit, syenit, gabro a jejich porfyry</t>
  </si>
  <si>
    <t>Pevné vulkanické horniny - bazaltoidy, andezit, fonolit, dycit, ryolit, ignimbrit</t>
  </si>
  <si>
    <t>Krystalické vápence a dolomity</t>
  </si>
  <si>
    <t>Krystalické břidlice s výraznou foliací: fylit, svor, pararula, zelené břidlice, fylitické břidlice</t>
  </si>
  <si>
    <t>Masivní metamorfity - ortoruly, migmatity, hadce, granulity, amfibolity</t>
  </si>
  <si>
    <t>Vulkanoklastika (vulkanické brekcie, tufy, strusky, lahary)</t>
  </si>
  <si>
    <t>Metavulkanity  - diabas, spilit, metabazalt, metaandezit a příslušné metatufy</t>
  </si>
  <si>
    <t>Horninový typ základní</t>
  </si>
  <si>
    <t>Popisný horninový typ</t>
  </si>
  <si>
    <t>DOPLŇUJÍCÍ INFOMRACE PASPORTIZACE</t>
  </si>
  <si>
    <t>DOPLŇUJÍCÍ MAPOVÝ ZÁKRES</t>
  </si>
  <si>
    <t>ID projektu / úseku</t>
  </si>
  <si>
    <t>Dokumentoval</t>
  </si>
  <si>
    <t>Datum dokumentace</t>
  </si>
  <si>
    <t>Charakter opadávání</t>
  </si>
  <si>
    <t>porušení skalního masívu kdy převažují malé úlomky do velikosti fotbalového míče a suť</t>
  </si>
  <si>
    <t>porušení skalního charakterizují  převážně úlomky velikosti fotbalového míče</t>
  </si>
  <si>
    <t>porušení skalního charakterizují  převážně úlomky do velikosti fotbalového míče s ojedinělým výskytem bloků větších jak psací stůl</t>
  </si>
  <si>
    <t>porušení skalního svahu je charakterizováno výskytem bloků velikosti psacího stolu a větších</t>
  </si>
  <si>
    <t>porušení skalního svahu charakteru nestabilních skalních věží a či bloky přibližné velikosti dodávkového vozu a větších</t>
  </si>
  <si>
    <t>opadávání nepravidelných úlomků a malých bloků</t>
  </si>
  <si>
    <t>jednotlivé opadávání bloků</t>
  </si>
  <si>
    <t>řícení větších celků či bloků</t>
  </si>
  <si>
    <t>celkové skalní řícení</t>
  </si>
  <si>
    <t>přirozený skalní svah bez zásahu lidské činnosti</t>
  </si>
  <si>
    <t>skalní stěna po skalním řícení či geologické události</t>
  </si>
  <si>
    <t xml:space="preserve">svah po dobývací činnosti  </t>
  </si>
  <si>
    <t xml:space="preserve">odřez pro stavbu - budovy </t>
  </si>
  <si>
    <t>jednostranný či oboustranný zářez pro výstavbu či stávající komunikaci či liniovou stavbu, inženýrská díla</t>
  </si>
  <si>
    <t>Popis skalního svahu</t>
  </si>
  <si>
    <t>Charekter porušení</t>
  </si>
  <si>
    <t>IDENTIFIKACE ÚSEKU</t>
  </si>
  <si>
    <t>Typ ohroženého prostoru</t>
  </si>
  <si>
    <t>Sekundární hornina:</t>
  </si>
  <si>
    <t>Jiné geologické celky</t>
  </si>
  <si>
    <t>krasové projevy</t>
  </si>
  <si>
    <t>pseudokras</t>
  </si>
  <si>
    <t>umělé dutiny</t>
  </si>
  <si>
    <t>rizikové bloky</t>
  </si>
  <si>
    <t>výrazné převisy</t>
  </si>
  <si>
    <t>vývraty</t>
  </si>
  <si>
    <t>žíly a žilné horniny</t>
  </si>
  <si>
    <t>propady</t>
  </si>
  <si>
    <t>bez výskytu</t>
  </si>
  <si>
    <t>Charakter pohybu</t>
  </si>
  <si>
    <t>sunutí - pomalý pohyb skalní hmoty do 10 cm / rok</t>
  </si>
  <si>
    <t>opadávání - skupina gravitačního transportu po šikmé ploše či volným pádem</t>
  </si>
  <si>
    <t>řícení - bloky či masívy, ztrátou stability, překlopením</t>
  </si>
  <si>
    <t>Charakter vlivu zvětrávání</t>
  </si>
  <si>
    <t>skalní svah porušen přirozenými procesy zvětrávání</t>
  </si>
  <si>
    <t>skalní svah narušen vegetací v kombinaci s přirozenými procesy zvětrávání</t>
  </si>
  <si>
    <t>skalní svah narušen lidskou činností - odstřel s rozvojem zvětrání, dobývací činnost, dolamování těžkou bourací technikou</t>
  </si>
  <si>
    <t>skalní svah porušen kombinací více zvětrávacích faktorů s vlivem agresivity prostředí</t>
  </si>
  <si>
    <t>Chrakeristický vliv zvětrávání</t>
  </si>
  <si>
    <t>Lokace rizika</t>
  </si>
  <si>
    <t>blízká lokace</t>
  </si>
  <si>
    <t>vysoká lokace</t>
  </si>
  <si>
    <t>Lokace zdrojové výšky oblasti</t>
  </si>
  <si>
    <t>POZNÁMKY PASPORTIZACE</t>
  </si>
  <si>
    <t>Povaha akumulačního prostoru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</si>
</sst>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0.000"/>
  </numFmts>
  <fonts count="23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i/>
      <sz val="10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7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0" fontId="19" fillId="0" borderId="0"/>
  </cellStyleXfs>
  <cellXfs count="299">
    <xf numFmtId="0" fontId="0" fillId="0" borderId="0" xfId="0"/>
    <xf numFmtId="0" fontId="10" fillId="0" borderId="0" xfId="0" applyFont="1"/>
    <xf numFmtId="0" fontId="7" fillId="4" borderId="24" xfId="0" applyFont="1" applyFill="1" applyBorder="1" applyAlignment="1">
      <alignment horizontal="center" vertical="top"/>
    </xf>
    <xf numFmtId="0" fontId="7" fillId="2" borderId="25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/>
    </xf>
    <xf numFmtId="0" fontId="10" fillId="7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center" vertical="center"/>
    </xf>
    <xf numFmtId="0" fontId="11" fillId="0" borderId="0" xfId="0" applyFont="1"/>
    <xf numFmtId="0" fontId="10" fillId="2" borderId="3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0" fillId="0" borderId="4" xfId="0" applyBorder="1"/>
    <xf numFmtId="0" fontId="0" fillId="0" borderId="7" xfId="0" applyBorder="1"/>
    <xf numFmtId="164" fontId="10" fillId="2" borderId="32" xfId="0" applyNumberFormat="1" applyFont="1" applyFill="1" applyBorder="1" applyAlignment="1">
      <alignment horizontal="center" vertical="center"/>
    </xf>
    <xf numFmtId="164" fontId="10" fillId="2" borderId="30" xfId="0" applyNumberFormat="1" applyFont="1" applyFill="1" applyBorder="1" applyAlignment="1">
      <alignment horizontal="center" vertical="center"/>
    </xf>
    <xf numFmtId="164" fontId="10" fillId="2" borderId="3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0" xfId="0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center" vertical="center"/>
    </xf>
    <xf numFmtId="0" fontId="14" fillId="10" borderId="23" xfId="0" applyFont="1" applyFill="1" applyBorder="1" applyAlignment="1">
      <alignment horizontal="center"/>
    </xf>
    <xf numFmtId="0" fontId="4" fillId="13" borderId="32" xfId="0" applyFont="1" applyFill="1" applyBorder="1" applyAlignment="1">
      <alignment horizontal="center" vertical="center"/>
    </xf>
    <xf numFmtId="0" fontId="4" fillId="13" borderId="30" xfId="0" applyFont="1" applyFill="1" applyBorder="1" applyAlignment="1">
      <alignment horizontal="center" vertical="center"/>
    </xf>
    <xf numFmtId="0" fontId="4" fillId="13" borderId="31" xfId="0" applyFont="1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4" fillId="13" borderId="52" xfId="0" applyFont="1" applyFill="1" applyBorder="1" applyAlignment="1">
      <alignment horizontal="center" vertical="center"/>
    </xf>
    <xf numFmtId="0" fontId="4" fillId="13" borderId="53" xfId="0" applyFont="1" applyFill="1" applyBorder="1" applyAlignment="1">
      <alignment horizontal="center" vertical="center"/>
    </xf>
    <xf numFmtId="0" fontId="4" fillId="13" borderId="30" xfId="0" applyFont="1" applyFill="1" applyBorder="1" applyAlignment="1">
      <alignment horizontal="center"/>
    </xf>
    <xf numFmtId="0" fontId="0" fillId="13" borderId="31" xfId="0" applyFill="1" applyBorder="1" applyAlignment="1">
      <alignment horizontal="center"/>
    </xf>
    <xf numFmtId="0" fontId="4" fillId="13" borderId="30" xfId="0" applyFont="1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2" fillId="12" borderId="24" xfId="0" applyFont="1" applyFill="1" applyBorder="1" applyAlignment="1">
      <alignment horizontal="center" vertical="center" wrapText="1"/>
    </xf>
    <xf numFmtId="0" fontId="22" fillId="12" borderId="2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 wrapText="1"/>
    </xf>
    <xf numFmtId="0" fontId="22" fillId="12" borderId="39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9" xfId="0" quotePrefix="1" applyBorder="1" applyAlignment="1">
      <alignment horizontal="center" vertical="center"/>
    </xf>
    <xf numFmtId="0" fontId="0" fillId="0" borderId="50" xfId="0" quotePrefix="1" applyBorder="1" applyAlignment="1">
      <alignment horizontal="center" vertical="center"/>
    </xf>
    <xf numFmtId="0" fontId="0" fillId="0" borderId="51" xfId="0" quotePrefix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2" fillId="11" borderId="10" xfId="0" applyFont="1" applyFill="1" applyBorder="1" applyAlignment="1">
      <alignment horizontal="center" vertical="center"/>
    </xf>
    <xf numFmtId="0" fontId="22" fillId="11" borderId="15" xfId="0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22" fillId="11" borderId="16" xfId="0" applyFont="1" applyFill="1" applyBorder="1" applyAlignment="1">
      <alignment horizontal="center" vertical="center"/>
    </xf>
    <xf numFmtId="0" fontId="22" fillId="11" borderId="17" xfId="0" applyFont="1" applyFill="1" applyBorder="1" applyAlignment="1">
      <alignment horizontal="center" vertical="center"/>
    </xf>
    <xf numFmtId="0" fontId="22" fillId="11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39" xfId="0" quotePrefix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11" borderId="1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/>
    </xf>
    <xf numFmtId="0" fontId="14" fillId="10" borderId="17" xfId="0" applyFont="1" applyFill="1" applyBorder="1" applyAlignment="1">
      <alignment horizontal="center"/>
    </xf>
    <xf numFmtId="0" fontId="14" fillId="10" borderId="18" xfId="0" applyFont="1" applyFill="1" applyBorder="1" applyAlignment="1">
      <alignment horizontal="center"/>
    </xf>
    <xf numFmtId="49" fontId="10" fillId="2" borderId="2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10" xfId="1" applyNumberFormat="1" applyFont="1" applyFill="1" applyBorder="1" applyAlignment="1">
      <alignment horizontal="center" vertical="center"/>
    </xf>
    <xf numFmtId="49" fontId="10" fillId="2" borderId="15" xfId="1" applyNumberFormat="1" applyFont="1" applyFill="1" applyBorder="1" applyAlignment="1">
      <alignment horizontal="center" vertical="center"/>
    </xf>
    <xf numFmtId="49" fontId="10" fillId="2" borderId="0" xfId="1" applyNumberFormat="1" applyFont="1" applyFill="1" applyBorder="1" applyAlignment="1">
      <alignment horizontal="center" vertical="center"/>
    </xf>
    <xf numFmtId="49" fontId="10" fillId="2" borderId="19" xfId="1" applyNumberFormat="1" applyFont="1" applyFill="1" applyBorder="1" applyAlignment="1">
      <alignment horizontal="center" vertical="center"/>
    </xf>
    <xf numFmtId="49" fontId="10" fillId="2" borderId="6" xfId="1" applyNumberFormat="1" applyFont="1" applyFill="1" applyBorder="1" applyAlignment="1">
      <alignment horizontal="center" vertical="center"/>
    </xf>
    <xf numFmtId="49" fontId="10" fillId="2" borderId="7" xfId="1" applyNumberFormat="1" applyFont="1" applyFill="1" applyBorder="1" applyAlignment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left" vertical="center"/>
    </xf>
    <xf numFmtId="0" fontId="14" fillId="10" borderId="17" xfId="0" applyFont="1" applyFill="1" applyBorder="1" applyAlignment="1">
      <alignment horizontal="left" vertical="center"/>
    </xf>
    <xf numFmtId="0" fontId="14" fillId="10" borderId="18" xfId="0" applyFont="1" applyFill="1" applyBorder="1" applyAlignment="1">
      <alignment horizontal="left" vertical="center"/>
    </xf>
    <xf numFmtId="0" fontId="8" fillId="5" borderId="28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0" fillId="13" borderId="19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</cellXfs>
  <cellStyles count="7">
    <cellStyle name="Heading" xfId="3"/>
    <cellStyle name="Heading1" xfId="4"/>
    <cellStyle name="Normální" xfId="0" builtinId="0"/>
    <cellStyle name="normální 2" xfId="2"/>
    <cellStyle name="normální 3" xfId="1"/>
    <cellStyle name="Result" xfId="5"/>
    <cellStyle name="Result2" xfId="6"/>
  </cellStyles>
  <dxfs count="0"/>
  <tableStyles count="0" defaultTableStyle="TableStyleMedium9" defaultPivotStyle="PivotStyleLight16"/>
  <colors>
    <mruColors>
      <color rgb="FFF8F8F8"/>
      <color rgb="FF96969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356464</xdr:colOff>
      <xdr:row>24</xdr:row>
      <xdr:rowOff>50006</xdr:rowOff>
    </xdr:from>
    <xdr:to>
      <xdr:col>20</xdr:col>
      <xdr:colOff>360786</xdr:colOff>
      <xdr:row>25</xdr:row>
      <xdr:rowOff>245742</xdr:rowOff>
    </xdr:to>
    <xdr:pic>
      <xdr:nvPicPr>
        <xdr:cNvPr id="2" name="Obrázek 0" descr="Logo NEMETON 2013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0836" t="18634" r="7039" b="17391"/>
        <a:stretch>
          <a:fillRect/>
        </a:stretch>
      </xdr:blipFill>
      <xdr:spPr>
        <a:xfrm>
          <a:off x="11048277" y="7479506"/>
          <a:ext cx="1433072" cy="505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04%20Projekty\09-10-099%20V&#218;%20sanace%20skaln&#237;ch%20svah&#367;\001%20Geotechnick&#225;%20&#269;&#225;st\06%20Formul&#225;&#345;e\Pasportiza&#269;n&#237;%20list%20NEMETON-vz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mentační list"/>
      <sheetName val="Metodika SHS"/>
    </sheetNames>
    <sheetDataSet>
      <sheetData sheetId="0"/>
      <sheetData sheetId="1">
        <row r="4">
          <cell r="E4" t="str">
            <v>celkově masívní R1 a R2</v>
          </cell>
          <cell r="F4" t="str">
            <v>více jak 800 mm</v>
          </cell>
          <cell r="H4" t="str">
            <v>bez přítonosti vody</v>
          </cell>
          <cell r="I4" t="str">
            <v>bez vlivu vegetace</v>
          </cell>
          <cell r="J4" t="str">
            <v>bez zaznamenaného opadu</v>
          </cell>
        </row>
        <row r="5">
          <cell r="E5" t="str">
            <v>celkově R3</v>
          </cell>
          <cell r="F5" t="str">
            <v>250 - 800 mm</v>
          </cell>
          <cell r="H5" t="str">
            <v>lokálně či plošně vlhké</v>
          </cell>
          <cell r="I5" t="str">
            <v xml:space="preserve">lokální porost křovinatý </v>
          </cell>
          <cell r="J5" t="str">
            <v>ojedinělý opad - dokumentováno 1 x za 25 let</v>
          </cell>
        </row>
        <row r="6">
          <cell r="E6" t="str">
            <v>komplex masívu R3 a R4, ojediněle R5</v>
          </cell>
          <cell r="F6" t="str">
            <v>75 - 250 mm</v>
          </cell>
          <cell r="H6" t="str">
            <v>lokální výrony vody v puklinách</v>
          </cell>
          <cell r="I6" t="str">
            <v>drobný nálet a křovinatý porost</v>
          </cell>
          <cell r="J6" t="str">
            <v>zřídkavý opad - opadávání je dokumentováno 1x za 5 let</v>
          </cell>
        </row>
        <row r="7">
          <cell r="E7" t="str">
            <v>celkově R4, s polohami R5</v>
          </cell>
          <cell r="F7" t="str">
            <v>75 - 250 mm - se sekundárním výrazným systémem diskontinuit</v>
          </cell>
          <cell r="H7" t="str">
            <v>silné erozní působení vody</v>
          </cell>
          <cell r="I7" t="str">
            <v>hustý nálet s puklinovým narušením kořenovým systémem</v>
          </cell>
        </row>
        <row r="8">
          <cell r="E8" t="str">
            <v>celkově R5, s polohami R6</v>
          </cell>
          <cell r="F8" t="str">
            <v>20 - 75 mm</v>
          </cell>
          <cell r="H8" t="str">
            <v>slabé výrony vody z puklin do 1 l/s</v>
          </cell>
          <cell r="I8" t="str">
            <v xml:space="preserve">hustý porost vzrostlým náletem v horní části svahu </v>
          </cell>
          <cell r="J8" t="str">
            <v xml:space="preserve">pravidelné  - po zimním období a po vydatných srážkách </v>
          </cell>
        </row>
        <row r="9">
          <cell r="E9" t="str">
            <v>celkově R5, R6 - přechod do rozložených zemin třídy G, S či F</v>
          </cell>
          <cell r="F9" t="str">
            <v>méně jak 20 mm</v>
          </cell>
          <cell r="H9" t="str">
            <v>silné výrony vody z puklin více jak 1 l/s</v>
          </cell>
          <cell r="I9" t="str">
            <v>silně plošně narušené vzrostlými stromy a kořenovým systémem</v>
          </cell>
          <cell r="J9" t="str">
            <v>časté - neustálý opad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topLeftCell="O1" zoomScaleNormal="100" zoomScaleSheetLayoutView="80" workbookViewId="0">
      <selection activeCell="AA29" sqref="AA29:AE29"/>
    </sheetView>
  </sheetViews>
  <sheetFormatPr defaultColWidth="8.88671875" defaultRowHeight="14.4" x14ac:dyDescent="0.3"/>
  <cols>
    <col min="1" max="1" width="2.33203125" style="43" customWidth="1"/>
    <col min="2" max="10" width="8.88671875" style="43"/>
    <col min="11" max="11" width="2.6640625" style="43" customWidth="1"/>
    <col min="12" max="21" width="10.6640625" style="43" customWidth="1"/>
    <col min="22" max="22" width="2.33203125" style="43" customWidth="1"/>
    <col min="23" max="25" width="10.6640625" style="43" customWidth="1"/>
    <col min="26" max="26" width="10.6640625" style="42" customWidth="1"/>
    <col min="27" max="40" width="10.6640625" customWidth="1"/>
  </cols>
  <sheetData>
    <row r="1" spans="2:40" ht="24.9" customHeight="1" thickBot="1" x14ac:dyDescent="0.35">
      <c r="B1" s="78" t="s">
        <v>245</v>
      </c>
      <c r="C1" s="80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80"/>
      <c r="V1" s="47"/>
      <c r="W1" s="78" t="s">
        <v>245</v>
      </c>
      <c r="X1" s="79"/>
      <c r="Y1" s="78">
        <f>D1</f>
        <v>0</v>
      </c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80"/>
    </row>
    <row r="2" spans="2:40" ht="24.9" customHeight="1" thickBot="1" x14ac:dyDescent="0.35">
      <c r="B2" s="186" t="s">
        <v>225</v>
      </c>
      <c r="C2" s="187"/>
      <c r="D2" s="187"/>
      <c r="E2" s="187"/>
      <c r="F2" s="187"/>
      <c r="G2" s="187"/>
      <c r="H2" s="187"/>
      <c r="I2" s="187"/>
      <c r="J2" s="188"/>
      <c r="K2" s="48"/>
      <c r="L2" s="137" t="s">
        <v>253</v>
      </c>
      <c r="M2" s="138"/>
      <c r="N2" s="138"/>
      <c r="O2" s="138"/>
      <c r="P2" s="138"/>
      <c r="Q2" s="138"/>
      <c r="R2" s="138"/>
      <c r="S2" s="138"/>
      <c r="T2" s="138"/>
      <c r="U2" s="139"/>
      <c r="V2" s="47"/>
      <c r="W2" s="81" t="s">
        <v>291</v>
      </c>
      <c r="X2" s="82"/>
      <c r="Y2" s="82"/>
      <c r="Z2" s="82"/>
      <c r="AA2" s="82"/>
      <c r="AB2" s="82"/>
      <c r="AC2" s="82"/>
      <c r="AD2" s="82"/>
      <c r="AE2" s="83"/>
      <c r="AF2" s="205" t="s">
        <v>414</v>
      </c>
      <c r="AG2" s="184"/>
      <c r="AH2" s="184"/>
      <c r="AI2" s="184"/>
      <c r="AJ2" s="184"/>
      <c r="AK2" s="184"/>
      <c r="AL2" s="184"/>
      <c r="AM2" s="184"/>
      <c r="AN2" s="185"/>
    </row>
    <row r="3" spans="2:40" ht="24.9" customHeight="1" x14ac:dyDescent="0.3">
      <c r="B3" s="105"/>
      <c r="C3" s="106"/>
      <c r="D3" s="106"/>
      <c r="E3" s="106"/>
      <c r="F3" s="106"/>
      <c r="G3" s="106"/>
      <c r="H3" s="106"/>
      <c r="I3" s="106"/>
      <c r="J3" s="107"/>
      <c r="K3" s="45"/>
      <c r="L3" s="59" t="s">
        <v>248</v>
      </c>
      <c r="M3" s="146"/>
      <c r="N3" s="146"/>
      <c r="O3" s="146"/>
      <c r="P3" s="146"/>
      <c r="Q3" s="146"/>
      <c r="R3" s="146"/>
      <c r="S3" s="146"/>
      <c r="T3" s="146"/>
      <c r="U3" s="147"/>
      <c r="V3" s="47"/>
      <c r="W3" s="84" t="s">
        <v>72</v>
      </c>
      <c r="X3" s="85"/>
      <c r="Y3" s="85"/>
      <c r="Z3" s="85"/>
      <c r="AA3" s="86" t="s">
        <v>105</v>
      </c>
      <c r="AB3" s="86"/>
      <c r="AC3" s="86"/>
      <c r="AD3" s="86"/>
      <c r="AE3" s="87"/>
      <c r="AF3" s="106"/>
      <c r="AG3" s="106"/>
      <c r="AH3" s="106"/>
      <c r="AI3" s="106"/>
      <c r="AJ3" s="106"/>
      <c r="AK3" s="106"/>
      <c r="AL3" s="106"/>
      <c r="AM3" s="106"/>
      <c r="AN3" s="107"/>
    </row>
    <row r="4" spans="2:40" ht="24.9" customHeight="1" thickBot="1" x14ac:dyDescent="0.35">
      <c r="B4" s="108"/>
      <c r="C4" s="109"/>
      <c r="D4" s="109"/>
      <c r="E4" s="109"/>
      <c r="F4" s="109"/>
      <c r="G4" s="109"/>
      <c r="H4" s="109"/>
      <c r="I4" s="109"/>
      <c r="J4" s="110"/>
      <c r="K4" s="45"/>
      <c r="L4" s="61" t="s">
        <v>249</v>
      </c>
      <c r="M4" s="189"/>
      <c r="N4" s="189"/>
      <c r="O4" s="189"/>
      <c r="P4" s="189"/>
      <c r="Q4" s="62" t="s">
        <v>250</v>
      </c>
      <c r="R4" s="134" t="s">
        <v>251</v>
      </c>
      <c r="S4" s="135"/>
      <c r="T4" s="135"/>
      <c r="U4" s="136"/>
      <c r="V4" s="47"/>
      <c r="W4" s="88" t="s">
        <v>134</v>
      </c>
      <c r="X4" s="89"/>
      <c r="Y4" s="89"/>
      <c r="Z4" s="89"/>
      <c r="AA4" s="90" t="s">
        <v>135</v>
      </c>
      <c r="AB4" s="90"/>
      <c r="AC4" s="90"/>
      <c r="AD4" s="90"/>
      <c r="AE4" s="91"/>
      <c r="AF4" s="109"/>
      <c r="AG4" s="109"/>
      <c r="AH4" s="109"/>
      <c r="AI4" s="109"/>
      <c r="AJ4" s="109"/>
      <c r="AK4" s="109"/>
      <c r="AL4" s="109"/>
      <c r="AM4" s="109"/>
      <c r="AN4" s="110"/>
    </row>
    <row r="5" spans="2:40" ht="24.9" customHeight="1" x14ac:dyDescent="0.3">
      <c r="B5" s="108"/>
      <c r="C5" s="109"/>
      <c r="D5" s="109"/>
      <c r="E5" s="109"/>
      <c r="F5" s="109"/>
      <c r="G5" s="109"/>
      <c r="H5" s="109"/>
      <c r="I5" s="109"/>
      <c r="J5" s="110"/>
      <c r="K5" s="45"/>
      <c r="L5" s="119" t="s">
        <v>141</v>
      </c>
      <c r="M5" s="120"/>
      <c r="N5" s="120"/>
      <c r="O5" s="190" t="s">
        <v>257</v>
      </c>
      <c r="P5" s="190"/>
      <c r="Q5" s="190"/>
      <c r="R5" s="120" t="s">
        <v>126</v>
      </c>
      <c r="S5" s="120"/>
      <c r="T5" s="63"/>
      <c r="U5" s="64"/>
      <c r="V5" s="47"/>
      <c r="W5" s="88" t="s">
        <v>412</v>
      </c>
      <c r="X5" s="89"/>
      <c r="Y5" s="89"/>
      <c r="Z5" s="89"/>
      <c r="AA5" s="90" t="s">
        <v>399</v>
      </c>
      <c r="AB5" s="90"/>
      <c r="AC5" s="90"/>
      <c r="AD5" s="90"/>
      <c r="AE5" s="91"/>
      <c r="AF5" s="109"/>
      <c r="AG5" s="109"/>
      <c r="AH5" s="109"/>
      <c r="AI5" s="109"/>
      <c r="AJ5" s="109"/>
      <c r="AK5" s="109"/>
      <c r="AL5" s="109"/>
      <c r="AM5" s="109"/>
      <c r="AN5" s="110"/>
    </row>
    <row r="6" spans="2:40" ht="24.9" customHeight="1" x14ac:dyDescent="0.3">
      <c r="B6" s="108"/>
      <c r="C6" s="109"/>
      <c r="D6" s="109"/>
      <c r="E6" s="109"/>
      <c r="F6" s="109"/>
      <c r="G6" s="109"/>
      <c r="H6" s="109"/>
      <c r="I6" s="109"/>
      <c r="J6" s="110"/>
      <c r="K6" s="45"/>
      <c r="L6" s="123" t="s">
        <v>436</v>
      </c>
      <c r="M6" s="124"/>
      <c r="N6" s="124"/>
      <c r="O6" s="151" t="s">
        <v>88</v>
      </c>
      <c r="P6" s="152"/>
      <c r="Q6" s="152"/>
      <c r="R6" s="152"/>
      <c r="S6" s="152"/>
      <c r="T6" s="152"/>
      <c r="U6" s="153"/>
      <c r="V6" s="47"/>
      <c r="W6" s="88" t="s">
        <v>292</v>
      </c>
      <c r="X6" s="89"/>
      <c r="Y6" s="89"/>
      <c r="Z6" s="89"/>
      <c r="AA6" s="89" t="s">
        <v>306</v>
      </c>
      <c r="AB6" s="89"/>
      <c r="AC6" s="89"/>
      <c r="AD6" s="89"/>
      <c r="AE6" s="92"/>
      <c r="AF6" s="109"/>
      <c r="AG6" s="109"/>
      <c r="AH6" s="109"/>
      <c r="AI6" s="109"/>
      <c r="AJ6" s="109"/>
      <c r="AK6" s="109"/>
      <c r="AL6" s="109"/>
      <c r="AM6" s="109"/>
      <c r="AN6" s="110"/>
    </row>
    <row r="7" spans="2:40" ht="24.9" customHeight="1" x14ac:dyDescent="0.3">
      <c r="B7" s="108"/>
      <c r="C7" s="109"/>
      <c r="D7" s="109"/>
      <c r="E7" s="109"/>
      <c r="F7" s="109"/>
      <c r="G7" s="109"/>
      <c r="H7" s="109"/>
      <c r="I7" s="109"/>
      <c r="J7" s="110"/>
      <c r="K7" s="45"/>
      <c r="L7" s="100" t="s">
        <v>262</v>
      </c>
      <c r="M7" s="101"/>
      <c r="N7" s="101"/>
      <c r="O7" s="102" t="s">
        <v>172</v>
      </c>
      <c r="P7" s="102"/>
      <c r="Q7" s="102"/>
      <c r="R7" s="102"/>
      <c r="S7" s="148" t="s">
        <v>164</v>
      </c>
      <c r="T7" s="149"/>
      <c r="U7" s="150"/>
      <c r="V7" s="47"/>
      <c r="W7" s="88" t="s">
        <v>437</v>
      </c>
      <c r="X7" s="89"/>
      <c r="Y7" s="89"/>
      <c r="Z7" s="89"/>
      <c r="AA7" s="89" t="s">
        <v>310</v>
      </c>
      <c r="AB7" s="89"/>
      <c r="AC7" s="89"/>
      <c r="AD7" s="89"/>
      <c r="AE7" s="92"/>
      <c r="AF7" s="109"/>
      <c r="AG7" s="109"/>
      <c r="AH7" s="109"/>
      <c r="AI7" s="109"/>
      <c r="AJ7" s="109"/>
      <c r="AK7" s="109"/>
      <c r="AL7" s="109"/>
      <c r="AM7" s="109"/>
      <c r="AN7" s="110"/>
    </row>
    <row r="8" spans="2:40" ht="24.9" customHeight="1" thickBot="1" x14ac:dyDescent="0.35">
      <c r="B8" s="108"/>
      <c r="C8" s="109"/>
      <c r="D8" s="109"/>
      <c r="E8" s="109"/>
      <c r="F8" s="109"/>
      <c r="G8" s="109"/>
      <c r="H8" s="109"/>
      <c r="I8" s="109"/>
      <c r="J8" s="110"/>
      <c r="K8" s="45"/>
      <c r="L8" s="143" t="s">
        <v>252</v>
      </c>
      <c r="M8" s="144"/>
      <c r="N8" s="145"/>
      <c r="O8" s="154" t="s">
        <v>276</v>
      </c>
      <c r="P8" s="144"/>
      <c r="Q8" s="144"/>
      <c r="R8" s="145"/>
      <c r="S8" s="99" t="s">
        <v>258</v>
      </c>
      <c r="T8" s="99"/>
      <c r="U8" s="60" t="s">
        <v>244</v>
      </c>
      <c r="V8" s="47"/>
      <c r="W8" s="88" t="s">
        <v>418</v>
      </c>
      <c r="X8" s="89"/>
      <c r="Y8" s="89"/>
      <c r="Z8" s="89"/>
      <c r="AA8" s="89" t="s">
        <v>419</v>
      </c>
      <c r="AB8" s="89"/>
      <c r="AC8" s="89"/>
      <c r="AD8" s="89"/>
      <c r="AE8" s="92"/>
      <c r="AF8" s="109"/>
      <c r="AG8" s="109"/>
      <c r="AH8" s="109"/>
      <c r="AI8" s="109"/>
      <c r="AJ8" s="109"/>
      <c r="AK8" s="109"/>
      <c r="AL8" s="109"/>
      <c r="AM8" s="109"/>
      <c r="AN8" s="110"/>
    </row>
    <row r="9" spans="2:40" ht="24.9" customHeight="1" thickBot="1" x14ac:dyDescent="0.35">
      <c r="B9" s="108"/>
      <c r="C9" s="109"/>
      <c r="D9" s="109"/>
      <c r="E9" s="109"/>
      <c r="F9" s="109"/>
      <c r="G9" s="109"/>
      <c r="H9" s="109"/>
      <c r="I9" s="109"/>
      <c r="J9" s="110"/>
      <c r="K9" s="45"/>
      <c r="L9" s="140" t="s">
        <v>254</v>
      </c>
      <c r="M9" s="141"/>
      <c r="N9" s="141"/>
      <c r="O9" s="141"/>
      <c r="P9" s="141"/>
      <c r="Q9" s="141"/>
      <c r="R9" s="141"/>
      <c r="S9" s="141"/>
      <c r="T9" s="141"/>
      <c r="U9" s="142"/>
      <c r="V9" s="47"/>
      <c r="W9" s="88" t="s">
        <v>434</v>
      </c>
      <c r="X9" s="89"/>
      <c r="Y9" s="89"/>
      <c r="Z9" s="89"/>
      <c r="AA9" s="89" t="s">
        <v>424</v>
      </c>
      <c r="AB9" s="89"/>
      <c r="AC9" s="89"/>
      <c r="AD9" s="89"/>
      <c r="AE9" s="92"/>
      <c r="AF9" s="109"/>
      <c r="AG9" s="109"/>
      <c r="AH9" s="109"/>
      <c r="AI9" s="109"/>
      <c r="AJ9" s="109"/>
      <c r="AK9" s="109"/>
      <c r="AL9" s="109"/>
      <c r="AM9" s="109"/>
      <c r="AN9" s="110"/>
    </row>
    <row r="10" spans="2:40" ht="24.9" customHeight="1" x14ac:dyDescent="0.3">
      <c r="B10" s="108"/>
      <c r="C10" s="109"/>
      <c r="D10" s="109"/>
      <c r="E10" s="109"/>
      <c r="F10" s="109"/>
      <c r="G10" s="109"/>
      <c r="H10" s="109"/>
      <c r="I10" s="109"/>
      <c r="J10" s="110"/>
      <c r="K10" s="45"/>
      <c r="L10" s="84" t="str">
        <f>'Zdrojová data'!C2</f>
        <v>Hlavní - generelní sklon svahu</v>
      </c>
      <c r="M10" s="85"/>
      <c r="N10" s="85"/>
      <c r="O10" s="85"/>
      <c r="P10" s="86" t="s">
        <v>14</v>
      </c>
      <c r="Q10" s="86"/>
      <c r="R10" s="86"/>
      <c r="S10" s="86"/>
      <c r="T10" s="86"/>
      <c r="U10" s="51">
        <f>IF(P10='Zdrojová data'!C3,'Zdrojová data'!B3,IF(P10='Zdrojová data'!C4,'Zdrojová data'!B4,IF(P10='Zdrojová data'!C5,'Zdrojová data'!B5,IF(P10='Zdrojová data'!C6,'Zdrojová data'!B6,IF(P10='Zdrojová data'!C7,'Zdrojová data'!B7,IF(P10='Zdrojová data'!C8,'Zdrojová data'!B8,'Zdrojová data'!#REF!))))))</f>
        <v>1</v>
      </c>
      <c r="V10" s="47"/>
      <c r="W10" s="88" t="s">
        <v>457</v>
      </c>
      <c r="X10" s="89"/>
      <c r="Y10" s="89"/>
      <c r="Z10" s="89"/>
      <c r="AA10" s="89" t="s">
        <v>453</v>
      </c>
      <c r="AB10" s="89"/>
      <c r="AC10" s="89"/>
      <c r="AD10" s="89"/>
      <c r="AE10" s="92"/>
      <c r="AF10" s="109"/>
      <c r="AG10" s="109"/>
      <c r="AH10" s="109"/>
      <c r="AI10" s="109"/>
      <c r="AJ10" s="109"/>
      <c r="AK10" s="109"/>
      <c r="AL10" s="109"/>
      <c r="AM10" s="109"/>
      <c r="AN10" s="110"/>
    </row>
    <row r="11" spans="2:40" ht="24.9" customHeight="1" x14ac:dyDescent="0.3">
      <c r="B11" s="108"/>
      <c r="C11" s="109"/>
      <c r="D11" s="109"/>
      <c r="E11" s="109"/>
      <c r="F11" s="109"/>
      <c r="G11" s="109"/>
      <c r="H11" s="109"/>
      <c r="I11" s="109"/>
      <c r="J11" s="110"/>
      <c r="K11" s="45"/>
      <c r="L11" s="88" t="str">
        <f>'Zdrojová data'!D2</f>
        <v>Výška skalního svahu</v>
      </c>
      <c r="M11" s="89"/>
      <c r="N11" s="89"/>
      <c r="O11" s="89"/>
      <c r="P11" s="102" t="s">
        <v>15</v>
      </c>
      <c r="Q11" s="102"/>
      <c r="R11" s="102"/>
      <c r="S11" s="102"/>
      <c r="T11" s="102"/>
      <c r="U11" s="52">
        <f>IF(P11='Zdrojová data'!D3,'Zdrojová data'!B3,IF(P11='Zdrojová data'!D4,'Zdrojová data'!B4,IF(P11='Zdrojová data'!D5,'Zdrojová data'!B5,IF(P11='Zdrojová data'!D6,'Zdrojová data'!B6,IF(P11='Zdrojová data'!D7,'Zdrojová data'!B7,IF(P11='Zdrojová data'!D8,'Zdrojová data'!B8,'Zdrojová data'!#REF!))))))</f>
        <v>1</v>
      </c>
      <c r="V11" s="47"/>
      <c r="W11" s="88" t="s">
        <v>397</v>
      </c>
      <c r="X11" s="89"/>
      <c r="Y11" s="89"/>
      <c r="Z11" s="89"/>
      <c r="AA11" s="89" t="s">
        <v>350</v>
      </c>
      <c r="AB11" s="89"/>
      <c r="AC11" s="89"/>
      <c r="AD11" s="89"/>
      <c r="AE11" s="92"/>
      <c r="AF11" s="109"/>
      <c r="AG11" s="109"/>
      <c r="AH11" s="109"/>
      <c r="AI11" s="109"/>
      <c r="AJ11" s="109"/>
      <c r="AK11" s="109"/>
      <c r="AL11" s="109"/>
      <c r="AM11" s="109"/>
      <c r="AN11" s="110"/>
    </row>
    <row r="12" spans="2:40" ht="24.9" customHeight="1" x14ac:dyDescent="0.3">
      <c r="B12" s="108"/>
      <c r="C12" s="109"/>
      <c r="D12" s="109"/>
      <c r="E12" s="109"/>
      <c r="F12" s="109"/>
      <c r="G12" s="109"/>
      <c r="H12" s="109"/>
      <c r="I12" s="109"/>
      <c r="J12" s="110"/>
      <c r="K12" s="45"/>
      <c r="L12" s="88" t="str">
        <f>'Zdrojová data'!E2</f>
        <v>Geomorfologická stavba</v>
      </c>
      <c r="M12" s="89"/>
      <c r="N12" s="89"/>
      <c r="O12" s="89"/>
      <c r="P12" s="102" t="s">
        <v>16</v>
      </c>
      <c r="Q12" s="102"/>
      <c r="R12" s="102"/>
      <c r="S12" s="102"/>
      <c r="T12" s="102"/>
      <c r="U12" s="52">
        <f>IF(P12='Zdrojová data'!E3,'Zdrojová data'!B4,IF(P12='Zdrojová data'!E4,'Zdrojová data'!B6,IF(P12='Zdrojová data'!E5,'Zdrojová data'!B8,'Zdrojová data'!#REF!)))</f>
        <v>2</v>
      </c>
      <c r="V12" s="47"/>
      <c r="W12" s="88" t="s">
        <v>294</v>
      </c>
      <c r="X12" s="89"/>
      <c r="Y12" s="89"/>
      <c r="Z12" s="89"/>
      <c r="AA12" s="89" t="s">
        <v>299</v>
      </c>
      <c r="AB12" s="89"/>
      <c r="AC12" s="89"/>
      <c r="AD12" s="89"/>
      <c r="AE12" s="92"/>
      <c r="AF12" s="109"/>
      <c r="AG12" s="109"/>
      <c r="AH12" s="109"/>
      <c r="AI12" s="109"/>
      <c r="AJ12" s="109"/>
      <c r="AK12" s="109"/>
      <c r="AL12" s="109"/>
      <c r="AM12" s="109"/>
      <c r="AN12" s="110"/>
    </row>
    <row r="13" spans="2:40" ht="24.9" customHeight="1" x14ac:dyDescent="0.3">
      <c r="B13" s="108"/>
      <c r="C13" s="109"/>
      <c r="D13" s="109"/>
      <c r="E13" s="109"/>
      <c r="F13" s="109"/>
      <c r="G13" s="109"/>
      <c r="H13" s="109"/>
      <c r="I13" s="109"/>
      <c r="J13" s="110"/>
      <c r="K13" s="45"/>
      <c r="L13" s="88" t="str">
        <f>'Zdrojová data'!F2</f>
        <v>Základní popis stavu masívu</v>
      </c>
      <c r="M13" s="89"/>
      <c r="N13" s="89"/>
      <c r="O13" s="89"/>
      <c r="P13" s="102" t="s">
        <v>17</v>
      </c>
      <c r="Q13" s="102"/>
      <c r="R13" s="102"/>
      <c r="S13" s="102"/>
      <c r="T13" s="102"/>
      <c r="U13" s="52">
        <f>IF(P13='Zdrojová data'!F3,'Zdrojová data'!B3,IF(P13='Zdrojová data'!F4,'Zdrojová data'!B4,IF(P13='Zdrojová data'!F5,'Zdrojová data'!B5,IF(P13='Zdrojová data'!F6,'Zdrojová data'!B6,IF(P13='Zdrojová data'!F7,'Zdrojová data'!B7,IF(P13='Zdrojová data'!F8,'Zdrojová data'!B8,'Zdrojová data'!#REF!))))))</f>
        <v>1</v>
      </c>
      <c r="V13" s="47"/>
      <c r="W13" s="88" t="s">
        <v>438</v>
      </c>
      <c r="X13" s="89"/>
      <c r="Y13" s="89"/>
      <c r="Z13" s="89"/>
      <c r="AA13" s="89" t="s">
        <v>439</v>
      </c>
      <c r="AB13" s="89"/>
      <c r="AC13" s="89"/>
      <c r="AD13" s="89"/>
      <c r="AE13" s="92"/>
      <c r="AF13" s="109"/>
      <c r="AG13" s="109"/>
      <c r="AH13" s="109"/>
      <c r="AI13" s="109"/>
      <c r="AJ13" s="109"/>
      <c r="AK13" s="109"/>
      <c r="AL13" s="109"/>
      <c r="AM13" s="109"/>
      <c r="AN13" s="110"/>
    </row>
    <row r="14" spans="2:40" ht="24.9" customHeight="1" x14ac:dyDescent="0.3">
      <c r="B14" s="108"/>
      <c r="C14" s="109"/>
      <c r="D14" s="109"/>
      <c r="E14" s="109"/>
      <c r="F14" s="109"/>
      <c r="G14" s="109"/>
      <c r="H14" s="109"/>
      <c r="I14" s="109"/>
      <c r="J14" s="110"/>
      <c r="K14" s="45"/>
      <c r="L14" s="88" t="str">
        <f>'Zdrojová data'!G2</f>
        <v>Průměrná vzdálenost ploch odlučnosti masívu</v>
      </c>
      <c r="M14" s="89"/>
      <c r="N14" s="89"/>
      <c r="O14" s="89"/>
      <c r="P14" s="102" t="s">
        <v>18</v>
      </c>
      <c r="Q14" s="102"/>
      <c r="R14" s="102"/>
      <c r="S14" s="102"/>
      <c r="T14" s="102"/>
      <c r="U14" s="52">
        <f>IF(P14='Zdrojová data'!G3,'Zdrojová data'!B3,IF(P14='Zdrojová data'!G4,'Zdrojová data'!B4,IF(P14='Zdrojová data'!G5,'Zdrojová data'!B5,IF(P14='Zdrojová data'!G6,'Zdrojová data'!B6,IF(P14='Zdrojová data'!G7,'Zdrojová data'!B7,IF(P14='Zdrojová data'!G8,'Zdrojová data'!B8,'Zdrojová data'!#REF!))))))</f>
        <v>1</v>
      </c>
      <c r="V14" s="47"/>
      <c r="W14" s="88" t="s">
        <v>461</v>
      </c>
      <c r="X14" s="89"/>
      <c r="Y14" s="89"/>
      <c r="Z14" s="89"/>
      <c r="AA14" s="89" t="s">
        <v>459</v>
      </c>
      <c r="AB14" s="89"/>
      <c r="AC14" s="89"/>
      <c r="AD14" s="89"/>
      <c r="AE14" s="92"/>
      <c r="AF14" s="109"/>
      <c r="AG14" s="109"/>
      <c r="AH14" s="109"/>
      <c r="AI14" s="109"/>
      <c r="AJ14" s="109"/>
      <c r="AK14" s="109"/>
      <c r="AL14" s="109"/>
      <c r="AM14" s="109"/>
      <c r="AN14" s="110"/>
    </row>
    <row r="15" spans="2:40" ht="24.9" customHeight="1" x14ac:dyDescent="0.3">
      <c r="B15" s="164"/>
      <c r="C15" s="165"/>
      <c r="D15" s="165"/>
      <c r="E15" s="165"/>
      <c r="F15" s="165"/>
      <c r="G15" s="165"/>
      <c r="H15" s="165"/>
      <c r="I15" s="165"/>
      <c r="J15" s="166"/>
      <c r="K15" s="45"/>
      <c r="L15" s="88" t="str">
        <f>'Zdrojová data'!H2</f>
        <v>Sklon ploch odlučnosti v povaze od vodorovné roviny</v>
      </c>
      <c r="M15" s="89"/>
      <c r="N15" s="89"/>
      <c r="O15" s="89"/>
      <c r="P15" s="102" t="s">
        <v>19</v>
      </c>
      <c r="Q15" s="102"/>
      <c r="R15" s="102"/>
      <c r="S15" s="102"/>
      <c r="T15" s="102"/>
      <c r="U15" s="52">
        <f>IF(P15='Zdrojová data'!H3,'Zdrojová data'!B3,IF(P15='Zdrojová data'!H4,'Zdrojová data'!B4,IF(P15='Zdrojová data'!H5,'Zdrojová data'!B5,IF(P15='Zdrojová data'!H6,'Zdrojová data'!B6,IF(P15='Zdrojová data'!H7,'Zdrojová data'!B7,IF(P15='Zdrojová data'!H8,'Zdrojová data'!B8,'Zdrojová data'!#REF!))))))</f>
        <v>1</v>
      </c>
      <c r="V15" s="47"/>
      <c r="W15" s="88" t="s">
        <v>293</v>
      </c>
      <c r="X15" s="89"/>
      <c r="Y15" s="89"/>
      <c r="Z15" s="89"/>
      <c r="AA15" s="89" t="s">
        <v>359</v>
      </c>
      <c r="AB15" s="89"/>
      <c r="AC15" s="89"/>
      <c r="AD15" s="89"/>
      <c r="AE15" s="92"/>
      <c r="AF15" s="109"/>
      <c r="AG15" s="109"/>
      <c r="AH15" s="109"/>
      <c r="AI15" s="109"/>
      <c r="AJ15" s="109"/>
      <c r="AK15" s="109"/>
      <c r="AL15" s="109"/>
      <c r="AM15" s="109"/>
      <c r="AN15" s="110"/>
    </row>
    <row r="16" spans="2:40" ht="24.9" customHeight="1" x14ac:dyDescent="0.3">
      <c r="B16" s="164" t="s">
        <v>288</v>
      </c>
      <c r="C16" s="165"/>
      <c r="D16" s="165"/>
      <c r="E16" s="165"/>
      <c r="F16" s="165"/>
      <c r="G16" s="165"/>
      <c r="H16" s="165"/>
      <c r="I16" s="165"/>
      <c r="J16" s="166"/>
      <c r="K16" s="45"/>
      <c r="L16" s="88" t="str">
        <f>'Zdrojová data'!I2</f>
        <v>Vodní aktivita</v>
      </c>
      <c r="M16" s="89"/>
      <c r="N16" s="89"/>
      <c r="O16" s="89"/>
      <c r="P16" s="102" t="s">
        <v>211</v>
      </c>
      <c r="Q16" s="102"/>
      <c r="R16" s="102"/>
      <c r="S16" s="102"/>
      <c r="T16" s="102"/>
      <c r="U16" s="52">
        <f>IF(P16='Zdrojová data'!I3,'Zdrojová data'!B4,IF(P16='Zdrojová data'!I4,'Zdrojová data'!B5,IF(P16='Zdrojová data'!I5,'Zdrojová data'!B8,0)))</f>
        <v>2</v>
      </c>
      <c r="V16" s="47"/>
      <c r="W16" s="88" t="s">
        <v>433</v>
      </c>
      <c r="X16" s="89"/>
      <c r="Y16" s="89"/>
      <c r="Z16" s="89"/>
      <c r="AA16" s="89" t="s">
        <v>432</v>
      </c>
      <c r="AB16" s="89"/>
      <c r="AC16" s="89"/>
      <c r="AD16" s="89"/>
      <c r="AE16" s="92"/>
      <c r="AF16" s="109"/>
      <c r="AG16" s="109"/>
      <c r="AH16" s="109"/>
      <c r="AI16" s="109"/>
      <c r="AJ16" s="109"/>
      <c r="AK16" s="109"/>
      <c r="AL16" s="109"/>
      <c r="AM16" s="109"/>
      <c r="AN16" s="110"/>
    </row>
    <row r="17" spans="1:40" ht="24.9" customHeight="1" x14ac:dyDescent="0.3">
      <c r="B17" s="167"/>
      <c r="C17" s="131"/>
      <c r="D17" s="131"/>
      <c r="E17" s="131"/>
      <c r="F17" s="131"/>
      <c r="G17" s="131"/>
      <c r="H17" s="131"/>
      <c r="I17" s="131"/>
      <c r="J17" s="132"/>
      <c r="K17" s="45"/>
      <c r="L17" s="88" t="str">
        <f>'Zdrojová data'!J2</f>
        <v>Expozice svahu</v>
      </c>
      <c r="M17" s="89"/>
      <c r="N17" s="89"/>
      <c r="O17" s="89"/>
      <c r="P17" s="102" t="s">
        <v>214</v>
      </c>
      <c r="Q17" s="102"/>
      <c r="R17" s="102"/>
      <c r="S17" s="102"/>
      <c r="T17" s="102"/>
      <c r="U17" s="52">
        <f>IF(P17='Zdrojová data'!J3,'Zdrojová data'!B4,IF(P17='Zdrojová data'!J4,'Zdrojová data'!B6,IF(P17='Zdrojová data'!J5,'Zdrojová data'!B7,IF(P17='Zdrojová data'!J6,'Zdrojová data'!B8,'Zdrojová data'!#REF!))))</f>
        <v>2</v>
      </c>
      <c r="V17" s="47"/>
      <c r="W17" s="88" t="s">
        <v>463</v>
      </c>
      <c r="X17" s="89"/>
      <c r="Y17" s="89"/>
      <c r="Z17" s="89"/>
      <c r="AA17" s="89" t="s">
        <v>241</v>
      </c>
      <c r="AB17" s="89"/>
      <c r="AC17" s="89"/>
      <c r="AD17" s="89"/>
      <c r="AE17" s="92"/>
      <c r="AF17" s="109"/>
      <c r="AG17" s="109"/>
      <c r="AH17" s="109"/>
      <c r="AI17" s="109"/>
      <c r="AJ17" s="109"/>
      <c r="AK17" s="109"/>
      <c r="AL17" s="109"/>
      <c r="AM17" s="109"/>
      <c r="AN17" s="110"/>
    </row>
    <row r="18" spans="1:40" ht="24.9" customHeight="1" thickBot="1" x14ac:dyDescent="0.35">
      <c r="B18" s="108"/>
      <c r="C18" s="109"/>
      <c r="D18" s="109"/>
      <c r="E18" s="109"/>
      <c r="F18" s="109"/>
      <c r="G18" s="109"/>
      <c r="H18" s="109"/>
      <c r="I18" s="109"/>
      <c r="J18" s="110"/>
      <c r="K18" s="45"/>
      <c r="L18" s="88" t="str">
        <f>'Zdrojová data'!K2</f>
        <v>Rozrušující vliv vegetace</v>
      </c>
      <c r="M18" s="89"/>
      <c r="N18" s="89"/>
      <c r="O18" s="89"/>
      <c r="P18" s="102" t="s">
        <v>207</v>
      </c>
      <c r="Q18" s="102"/>
      <c r="R18" s="102"/>
      <c r="S18" s="102"/>
      <c r="T18" s="102"/>
      <c r="U18" s="52">
        <f>IF(P18='Zdrojová data'!K3,'Zdrojová data'!B3,IF(P18='Zdrojová data'!K4,'Zdrojová data'!B5,IF(P18='Zdrojová data'!K5,'Zdrojová data'!B6,IF(P18='Zdrojová data'!K6,'Zdrojová data'!B8,0))))</f>
        <v>1</v>
      </c>
      <c r="V18" s="47"/>
      <c r="W18" s="179" t="s">
        <v>127</v>
      </c>
      <c r="X18" s="180"/>
      <c r="Y18" s="180"/>
      <c r="Z18" s="180"/>
      <c r="AA18" s="180" t="s">
        <v>130</v>
      </c>
      <c r="AB18" s="180"/>
      <c r="AC18" s="180"/>
      <c r="AD18" s="180"/>
      <c r="AE18" s="181"/>
      <c r="AF18" s="109"/>
      <c r="AG18" s="109"/>
      <c r="AH18" s="109"/>
      <c r="AI18" s="109"/>
      <c r="AJ18" s="109"/>
      <c r="AK18" s="109"/>
      <c r="AL18" s="109"/>
      <c r="AM18" s="109"/>
      <c r="AN18" s="110"/>
    </row>
    <row r="19" spans="1:40" ht="24.9" customHeight="1" x14ac:dyDescent="0.3">
      <c r="B19" s="108"/>
      <c r="C19" s="109"/>
      <c r="D19" s="109"/>
      <c r="E19" s="109"/>
      <c r="F19" s="109"/>
      <c r="G19" s="109"/>
      <c r="H19" s="109"/>
      <c r="I19" s="109"/>
      <c r="J19" s="110"/>
      <c r="K19" s="45"/>
      <c r="L19" s="88" t="str">
        <f>'Zdrojová data'!L2</f>
        <v xml:space="preserve">Četnost opadávání </v>
      </c>
      <c r="M19" s="89"/>
      <c r="N19" s="89"/>
      <c r="O19" s="89"/>
      <c r="P19" s="102" t="s">
        <v>20</v>
      </c>
      <c r="Q19" s="102"/>
      <c r="R19" s="102"/>
      <c r="S19" s="102"/>
      <c r="T19" s="102"/>
      <c r="U19" s="52">
        <f>IF(P19='Zdrojová data'!L3,'Zdrojová data'!B3,IF(P19='Zdrojová data'!L4,'Zdrojová data'!B5,IF(P19='Zdrojová data'!L5,'Zdrojová data'!B6,IF(P19='Zdrojová data'!L6,'Zdrojová data'!B7,IF(P19='Zdrojová data'!L7,'Zdrojová data'!B8,'Zdrojová data'!#REF!)))))</f>
        <v>1</v>
      </c>
      <c r="V19" s="47"/>
      <c r="W19" s="108"/>
      <c r="X19" s="109"/>
      <c r="Y19" s="109"/>
      <c r="Z19" s="109"/>
      <c r="AA19" s="201"/>
      <c r="AB19" s="201"/>
      <c r="AC19" s="201"/>
      <c r="AD19" s="201"/>
      <c r="AE19" s="202"/>
      <c r="AF19" s="109"/>
      <c r="AG19" s="109"/>
      <c r="AH19" s="109"/>
      <c r="AI19" s="109"/>
      <c r="AJ19" s="109"/>
      <c r="AK19" s="109"/>
      <c r="AL19" s="109"/>
      <c r="AM19" s="109"/>
      <c r="AN19" s="110"/>
    </row>
    <row r="20" spans="1:40" ht="24.9" customHeight="1" thickBot="1" x14ac:dyDescent="0.35">
      <c r="B20" s="108"/>
      <c r="C20" s="109"/>
      <c r="D20" s="109"/>
      <c r="E20" s="109"/>
      <c r="F20" s="109"/>
      <c r="G20" s="109"/>
      <c r="H20" s="109"/>
      <c r="I20" s="109"/>
      <c r="J20" s="110"/>
      <c r="K20" s="45"/>
      <c r="L20" s="155" t="str">
        <f>'Zdrojová data'!M2</f>
        <v>Vzdálenost paty svahu od ohroženého prostoru</v>
      </c>
      <c r="M20" s="156"/>
      <c r="N20" s="156"/>
      <c r="O20" s="156"/>
      <c r="P20" s="157" t="s">
        <v>21</v>
      </c>
      <c r="Q20" s="157"/>
      <c r="R20" s="157"/>
      <c r="S20" s="157"/>
      <c r="T20" s="157"/>
      <c r="U20" s="54">
        <f>IF(P20='Zdrojová data'!M3,'Zdrojová data'!B3,IF(P20='Zdrojová data'!M4,'Zdrojová data'!B4,IF(P20='Zdrojová data'!M5,'Zdrojová data'!B5,IF(P20='Zdrojová data'!M6,'Zdrojová data'!B6,IF(P20='Zdrojová data'!M7,'Zdrojová data'!B7,IF(P20='Zdrojová data'!M8,'Zdrojová data'!B8,'Zdrojová data'!#REF!))))))</f>
        <v>1</v>
      </c>
      <c r="V20" s="47"/>
      <c r="W20" s="108"/>
      <c r="X20" s="109"/>
      <c r="Y20" s="109"/>
      <c r="Z20" s="109"/>
      <c r="AA20" s="201"/>
      <c r="AB20" s="201"/>
      <c r="AC20" s="201"/>
      <c r="AD20" s="201"/>
      <c r="AE20" s="202"/>
      <c r="AF20" s="109"/>
      <c r="AG20" s="109"/>
      <c r="AH20" s="109"/>
      <c r="AI20" s="109"/>
      <c r="AJ20" s="109"/>
      <c r="AK20" s="109"/>
      <c r="AL20" s="109"/>
      <c r="AM20" s="109"/>
      <c r="AN20" s="110"/>
    </row>
    <row r="21" spans="1:40" ht="24.9" customHeight="1" thickBot="1" x14ac:dyDescent="0.35">
      <c r="B21" s="108"/>
      <c r="C21" s="109"/>
      <c r="D21" s="109"/>
      <c r="E21" s="109"/>
      <c r="F21" s="109"/>
      <c r="G21" s="109"/>
      <c r="H21" s="109"/>
      <c r="I21" s="109"/>
      <c r="J21" s="110"/>
      <c r="K21" s="45"/>
      <c r="L21" s="103" t="s">
        <v>70</v>
      </c>
      <c r="M21" s="104"/>
      <c r="N21" s="104"/>
      <c r="O21" s="104"/>
      <c r="P21" s="104" t="str">
        <f>IF(U21&gt;0,IF(U21&lt;=28,"stabilní stav",IF(AND(U21&gt;=28,U21&lt;=41),"stav bělosti",IF(AND(U21&gt;=42,U21&lt;=57),"stav podmínečně stabilní",IF(AND(U21&gt;=58,U21&lt;=69),"kriticky labilní",IF(U21&gt;=70,"havarijní stav","nejsou zadány potřebné hodnoty "))))))</f>
        <v>stabilní stav</v>
      </c>
      <c r="Q21" s="104"/>
      <c r="R21" s="104"/>
      <c r="S21" s="104"/>
      <c r="T21" s="104"/>
      <c r="U21" s="55">
        <f>SUM(U10:U20)+1</f>
        <v>15</v>
      </c>
      <c r="V21" s="47"/>
      <c r="W21" s="111"/>
      <c r="X21" s="112"/>
      <c r="Y21" s="112"/>
      <c r="Z21" s="112"/>
      <c r="AA21" s="203"/>
      <c r="AB21" s="203"/>
      <c r="AC21" s="203"/>
      <c r="AD21" s="203"/>
      <c r="AE21" s="204"/>
      <c r="AF21" s="112"/>
      <c r="AG21" s="112"/>
      <c r="AH21" s="112"/>
      <c r="AI21" s="112"/>
      <c r="AJ21" s="112"/>
      <c r="AK21" s="112"/>
      <c r="AL21" s="112"/>
      <c r="AM21" s="112"/>
      <c r="AN21" s="113"/>
    </row>
    <row r="22" spans="1:40" ht="24.9" customHeight="1" thickBot="1" x14ac:dyDescent="0.35">
      <c r="B22" s="108"/>
      <c r="C22" s="109"/>
      <c r="D22" s="109"/>
      <c r="E22" s="109"/>
      <c r="F22" s="109"/>
      <c r="G22" s="109"/>
      <c r="H22" s="109"/>
      <c r="I22" s="109"/>
      <c r="J22" s="110"/>
      <c r="K22" s="45"/>
      <c r="L22" s="140" t="s">
        <v>143</v>
      </c>
      <c r="M22" s="141"/>
      <c r="N22" s="141"/>
      <c r="O22" s="141"/>
      <c r="P22" s="141"/>
      <c r="Q22" s="141"/>
      <c r="R22" s="141"/>
      <c r="S22" s="141"/>
      <c r="T22" s="141"/>
      <c r="U22" s="142"/>
      <c r="V22" s="45"/>
      <c r="W22" s="182" t="s">
        <v>413</v>
      </c>
      <c r="X22" s="183"/>
      <c r="Y22" s="183"/>
      <c r="Z22" s="183"/>
      <c r="AA22" s="183"/>
      <c r="AB22" s="183"/>
      <c r="AC22" s="183"/>
      <c r="AD22" s="183"/>
      <c r="AE22" s="183"/>
      <c r="AF22" s="184"/>
      <c r="AG22" s="184"/>
      <c r="AH22" s="184"/>
      <c r="AI22" s="184"/>
      <c r="AJ22" s="184"/>
      <c r="AK22" s="184"/>
      <c r="AL22" s="184"/>
      <c r="AM22" s="184"/>
      <c r="AN22" s="185"/>
    </row>
    <row r="23" spans="1:40" ht="24.9" customHeight="1" x14ac:dyDescent="0.3">
      <c r="B23" s="108"/>
      <c r="C23" s="109"/>
      <c r="D23" s="109"/>
      <c r="E23" s="109"/>
      <c r="F23" s="109"/>
      <c r="G23" s="109"/>
      <c r="H23" s="109"/>
      <c r="I23" s="109"/>
      <c r="J23" s="110"/>
      <c r="K23" s="45"/>
      <c r="L23" s="160" t="s">
        <v>233</v>
      </c>
      <c r="M23" s="161"/>
      <c r="N23" s="161"/>
      <c r="O23" s="86" t="s">
        <v>240</v>
      </c>
      <c r="P23" s="86"/>
      <c r="Q23" s="86"/>
      <c r="R23" s="86"/>
      <c r="S23" s="125" t="s">
        <v>142</v>
      </c>
      <c r="T23" s="125"/>
      <c r="U23" s="126"/>
      <c r="V23" s="45"/>
      <c r="W23" s="105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7"/>
    </row>
    <row r="24" spans="1:40" ht="24.9" customHeight="1" x14ac:dyDescent="0.3">
      <c r="B24" s="108"/>
      <c r="C24" s="109"/>
      <c r="D24" s="109"/>
      <c r="E24" s="109"/>
      <c r="F24" s="109"/>
      <c r="G24" s="109"/>
      <c r="H24" s="109"/>
      <c r="I24" s="109"/>
      <c r="J24" s="110"/>
      <c r="K24" s="45"/>
      <c r="L24" s="158" t="s">
        <v>120</v>
      </c>
      <c r="M24" s="159"/>
      <c r="N24" s="159"/>
      <c r="O24" s="102" t="s">
        <v>122</v>
      </c>
      <c r="P24" s="102"/>
      <c r="Q24" s="102"/>
      <c r="R24" s="102"/>
      <c r="S24" s="127" t="s">
        <v>123</v>
      </c>
      <c r="T24" s="127"/>
      <c r="U24" s="128"/>
      <c r="V24" s="45"/>
      <c r="W24" s="108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10"/>
    </row>
    <row r="25" spans="1:40" ht="24.9" customHeight="1" x14ac:dyDescent="0.3">
      <c r="B25" s="108"/>
      <c r="C25" s="109"/>
      <c r="D25" s="109"/>
      <c r="E25" s="109"/>
      <c r="F25" s="109"/>
      <c r="G25" s="109"/>
      <c r="H25" s="109"/>
      <c r="I25" s="109"/>
      <c r="J25" s="110"/>
      <c r="K25" s="45"/>
      <c r="L25" s="158" t="s">
        <v>144</v>
      </c>
      <c r="M25" s="159"/>
      <c r="N25" s="159"/>
      <c r="O25" s="102" t="s">
        <v>123</v>
      </c>
      <c r="P25" s="102"/>
      <c r="Q25" s="102"/>
      <c r="R25" s="102"/>
      <c r="S25" s="130"/>
      <c r="T25" s="131"/>
      <c r="U25" s="132"/>
      <c r="V25" s="45"/>
      <c r="W25" s="108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10"/>
    </row>
    <row r="26" spans="1:40" ht="24.9" customHeight="1" thickBot="1" x14ac:dyDescent="0.35">
      <c r="B26" s="108"/>
      <c r="C26" s="109"/>
      <c r="D26" s="109"/>
      <c r="E26" s="109"/>
      <c r="F26" s="109"/>
      <c r="G26" s="109"/>
      <c r="H26" s="109"/>
      <c r="I26" s="109"/>
      <c r="J26" s="110"/>
      <c r="K26" s="45"/>
      <c r="L26" s="162" t="s">
        <v>125</v>
      </c>
      <c r="M26" s="163"/>
      <c r="N26" s="163"/>
      <c r="O26" s="129" t="s">
        <v>217</v>
      </c>
      <c r="P26" s="129"/>
      <c r="Q26" s="129"/>
      <c r="R26" s="129"/>
      <c r="S26" s="133"/>
      <c r="T26" s="112"/>
      <c r="U26" s="113"/>
      <c r="V26" s="45"/>
      <c r="W26" s="111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3"/>
    </row>
    <row r="27" spans="1:40" ht="24.9" customHeight="1" thickBot="1" x14ac:dyDescent="0.35">
      <c r="B27" s="108"/>
      <c r="C27" s="109"/>
      <c r="D27" s="109"/>
      <c r="E27" s="109"/>
      <c r="F27" s="109"/>
      <c r="G27" s="109"/>
      <c r="H27" s="109"/>
      <c r="I27" s="109"/>
      <c r="J27" s="110"/>
      <c r="K27" s="45"/>
      <c r="L27" s="140" t="s">
        <v>462</v>
      </c>
      <c r="M27" s="141"/>
      <c r="N27" s="141"/>
      <c r="O27" s="141"/>
      <c r="P27" s="141"/>
      <c r="Q27" s="141"/>
      <c r="R27" s="141"/>
      <c r="S27" s="141"/>
      <c r="T27" s="141"/>
      <c r="U27" s="142"/>
      <c r="V27" s="45"/>
      <c r="W27" s="114" t="s">
        <v>435</v>
      </c>
      <c r="X27" s="115"/>
      <c r="Y27" s="115"/>
      <c r="Z27" s="115"/>
      <c r="AA27" s="115"/>
      <c r="AB27" s="115"/>
      <c r="AC27" s="115"/>
      <c r="AD27" s="115"/>
      <c r="AE27" s="116"/>
      <c r="AF27" s="168"/>
      <c r="AG27" s="169"/>
      <c r="AH27" s="169"/>
      <c r="AI27" s="169"/>
      <c r="AJ27" s="169"/>
      <c r="AK27" s="169"/>
      <c r="AL27" s="169"/>
      <c r="AM27" s="169"/>
      <c r="AN27" s="170"/>
    </row>
    <row r="28" spans="1:40" ht="24.9" customHeight="1" x14ac:dyDescent="0.3">
      <c r="B28" s="108"/>
      <c r="C28" s="109"/>
      <c r="D28" s="109"/>
      <c r="E28" s="109"/>
      <c r="F28" s="109"/>
      <c r="G28" s="109"/>
      <c r="H28" s="109"/>
      <c r="I28" s="109"/>
      <c r="J28" s="110"/>
      <c r="K28" s="45"/>
      <c r="L28" s="119" t="s">
        <v>150</v>
      </c>
      <c r="M28" s="120"/>
      <c r="N28" s="120"/>
      <c r="O28" s="120"/>
      <c r="P28" s="121" t="s">
        <v>187</v>
      </c>
      <c r="Q28" s="121"/>
      <c r="R28" s="121"/>
      <c r="S28" s="121"/>
      <c r="T28" s="121"/>
      <c r="U28" s="122"/>
      <c r="W28" s="191" t="s">
        <v>415</v>
      </c>
      <c r="X28" s="146"/>
      <c r="Y28" s="146"/>
      <c r="Z28" s="146"/>
      <c r="AA28" s="195"/>
      <c r="AB28" s="195"/>
      <c r="AC28" s="195"/>
      <c r="AD28" s="195"/>
      <c r="AE28" s="196"/>
      <c r="AF28" s="171"/>
      <c r="AG28" s="172"/>
      <c r="AH28" s="172"/>
      <c r="AI28" s="172"/>
      <c r="AJ28" s="172"/>
      <c r="AK28" s="172"/>
      <c r="AL28" s="172"/>
      <c r="AM28" s="172"/>
      <c r="AN28" s="173"/>
    </row>
    <row r="29" spans="1:40" ht="24.9" customHeight="1" x14ac:dyDescent="0.3">
      <c r="B29" s="164"/>
      <c r="C29" s="165"/>
      <c r="D29" s="165"/>
      <c r="E29" s="165"/>
      <c r="F29" s="165"/>
      <c r="G29" s="165"/>
      <c r="H29" s="165"/>
      <c r="I29" s="165"/>
      <c r="J29" s="166"/>
      <c r="K29" s="45"/>
      <c r="L29" s="123" t="s">
        <v>152</v>
      </c>
      <c r="M29" s="124"/>
      <c r="N29" s="124"/>
      <c r="O29" s="124"/>
      <c r="P29" s="90" t="s">
        <v>182</v>
      </c>
      <c r="Q29" s="90"/>
      <c r="R29" s="90"/>
      <c r="S29" s="90"/>
      <c r="T29" s="90"/>
      <c r="U29" s="91"/>
      <c r="V29" s="45"/>
      <c r="W29" s="192" t="s">
        <v>416</v>
      </c>
      <c r="X29" s="193"/>
      <c r="Y29" s="193"/>
      <c r="Z29" s="193"/>
      <c r="AA29" s="197"/>
      <c r="AB29" s="197"/>
      <c r="AC29" s="197"/>
      <c r="AD29" s="197"/>
      <c r="AE29" s="198"/>
      <c r="AF29" s="171"/>
      <c r="AG29" s="172"/>
      <c r="AH29" s="172"/>
      <c r="AI29" s="172"/>
      <c r="AJ29" s="172"/>
      <c r="AK29" s="172"/>
      <c r="AL29" s="172"/>
      <c r="AM29" s="172"/>
      <c r="AN29" s="173"/>
    </row>
    <row r="30" spans="1:40" ht="24.9" customHeight="1" thickBot="1" x14ac:dyDescent="0.35">
      <c r="B30" s="111" t="s">
        <v>246</v>
      </c>
      <c r="C30" s="112"/>
      <c r="D30" s="112"/>
      <c r="E30" s="112"/>
      <c r="F30" s="112"/>
      <c r="G30" s="112"/>
      <c r="H30" s="112"/>
      <c r="I30" s="112"/>
      <c r="J30" s="113"/>
      <c r="L30" s="97" t="s">
        <v>192</v>
      </c>
      <c r="M30" s="98"/>
      <c r="N30" s="56" t="s">
        <v>190</v>
      </c>
      <c r="O30" s="57"/>
      <c r="P30" s="56" t="s">
        <v>191</v>
      </c>
      <c r="Q30" s="57"/>
      <c r="R30" s="53" t="s">
        <v>263</v>
      </c>
      <c r="S30" s="53" t="s">
        <v>266</v>
      </c>
      <c r="T30" s="56" t="s">
        <v>224</v>
      </c>
      <c r="U30" s="58">
        <v>1</v>
      </c>
      <c r="W30" s="194" t="s">
        <v>417</v>
      </c>
      <c r="X30" s="189"/>
      <c r="Y30" s="189"/>
      <c r="Z30" s="189"/>
      <c r="AA30" s="199"/>
      <c r="AB30" s="199"/>
      <c r="AC30" s="199"/>
      <c r="AD30" s="199"/>
      <c r="AE30" s="200"/>
      <c r="AF30" s="174"/>
      <c r="AG30" s="175"/>
      <c r="AH30" s="175"/>
      <c r="AI30" s="175"/>
      <c r="AJ30" s="175"/>
      <c r="AK30" s="175"/>
      <c r="AL30" s="175"/>
      <c r="AM30" s="175"/>
      <c r="AN30" s="176"/>
    </row>
    <row r="31" spans="1:40" ht="24.9" customHeight="1" thickBot="1" x14ac:dyDescent="0.35">
      <c r="A31" s="50"/>
      <c r="B31" s="93" t="s">
        <v>247</v>
      </c>
      <c r="C31" s="94"/>
      <c r="D31" s="93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94"/>
      <c r="T31" s="93" t="s">
        <v>289</v>
      </c>
      <c r="U31" s="94"/>
      <c r="V31" s="46"/>
      <c r="W31" s="95" t="s">
        <v>247</v>
      </c>
      <c r="X31" s="96"/>
      <c r="Y31" s="95">
        <f>D31</f>
        <v>0</v>
      </c>
      <c r="Z31" s="117"/>
      <c r="AA31" s="117"/>
      <c r="AB31" s="117"/>
      <c r="AC31" s="117"/>
      <c r="AD31" s="117"/>
      <c r="AE31" s="117"/>
      <c r="AF31" s="118"/>
      <c r="AG31" s="118"/>
      <c r="AH31" s="118"/>
      <c r="AI31" s="118"/>
      <c r="AJ31" s="118"/>
      <c r="AK31" s="118"/>
      <c r="AL31" s="94"/>
      <c r="AM31" s="93" t="s">
        <v>290</v>
      </c>
      <c r="AN31" s="94"/>
    </row>
    <row r="32" spans="1:40" ht="24.9" customHeight="1" x14ac:dyDescent="0.3">
      <c r="AF32" s="178"/>
      <c r="AG32" s="178"/>
      <c r="AH32" s="178"/>
      <c r="AI32" s="1"/>
      <c r="AJ32" s="1"/>
      <c r="AK32" s="1"/>
      <c r="AL32" s="1"/>
      <c r="AM32" s="1"/>
      <c r="AN32" s="1"/>
    </row>
    <row r="33" spans="26:40" ht="26.1" customHeight="1" x14ac:dyDescent="0.3">
      <c r="AF33" s="177"/>
      <c r="AG33" s="177"/>
      <c r="AH33" s="177"/>
      <c r="AI33" s="1"/>
      <c r="AJ33" s="1"/>
      <c r="AK33" s="1"/>
      <c r="AL33" s="1"/>
      <c r="AM33" s="1"/>
      <c r="AN33" s="1"/>
    </row>
    <row r="34" spans="26:40" ht="15" customHeight="1" x14ac:dyDescent="0.3">
      <c r="Z34" s="44"/>
      <c r="AA34" s="41"/>
      <c r="AB34" s="41"/>
      <c r="AC34" s="41"/>
      <c r="AD34" s="41"/>
      <c r="AE34" s="41"/>
      <c r="AF34" s="41"/>
      <c r="AG34" s="41"/>
      <c r="AH34" s="41"/>
      <c r="AI34" s="1"/>
      <c r="AJ34" s="1"/>
      <c r="AK34" s="1"/>
      <c r="AL34" s="1"/>
      <c r="AM34" s="1"/>
      <c r="AN34" s="1"/>
    </row>
    <row r="35" spans="26:40" ht="15" customHeight="1" x14ac:dyDescent="0.3">
      <c r="Z35" s="44"/>
      <c r="AA35" s="41"/>
      <c r="AB35" s="41"/>
      <c r="AC35" s="41"/>
      <c r="AD35" s="41"/>
      <c r="AE35" s="41"/>
      <c r="AF35" s="41"/>
      <c r="AG35" s="41"/>
      <c r="AH35" s="41"/>
      <c r="AI35" s="1"/>
      <c r="AJ35" s="1"/>
      <c r="AK35" s="1"/>
      <c r="AL35" s="1"/>
      <c r="AM35" s="1"/>
      <c r="AN35" s="1"/>
    </row>
  </sheetData>
  <protectedRanges>
    <protectedRange sqref="U21" name="Oblast2"/>
    <protectedRange sqref="E1 Z1" name="jméno projektu"/>
  </protectedRanges>
  <dataConsolidate/>
  <mergeCells count="122">
    <mergeCell ref="W28:Z28"/>
    <mergeCell ref="W29:Z29"/>
    <mergeCell ref="W30:Z30"/>
    <mergeCell ref="AA28:AE28"/>
    <mergeCell ref="AA29:AE29"/>
    <mergeCell ref="AA30:AE30"/>
    <mergeCell ref="W8:Z8"/>
    <mergeCell ref="AA8:AE8"/>
    <mergeCell ref="W9:Z9"/>
    <mergeCell ref="AA9:AE9"/>
    <mergeCell ref="W10:Z10"/>
    <mergeCell ref="AA10:AE10"/>
    <mergeCell ref="W13:Z13"/>
    <mergeCell ref="AA13:AE13"/>
    <mergeCell ref="AA14:AE14"/>
    <mergeCell ref="W19:Z21"/>
    <mergeCell ref="AA19:AE21"/>
    <mergeCell ref="AF27:AN30"/>
    <mergeCell ref="AF33:AH33"/>
    <mergeCell ref="AF32:AH32"/>
    <mergeCell ref="L27:U27"/>
    <mergeCell ref="B1:C1"/>
    <mergeCell ref="W11:Z11"/>
    <mergeCell ref="W17:Z17"/>
    <mergeCell ref="W18:Z18"/>
    <mergeCell ref="AA11:AE11"/>
    <mergeCell ref="AA17:AE17"/>
    <mergeCell ref="AA18:AE18"/>
    <mergeCell ref="W16:Z16"/>
    <mergeCell ref="AA16:AE16"/>
    <mergeCell ref="W5:Z5"/>
    <mergeCell ref="AA5:AE5"/>
    <mergeCell ref="W22:AN22"/>
    <mergeCell ref="B2:J2"/>
    <mergeCell ref="B3:J15"/>
    <mergeCell ref="M4:P4"/>
    <mergeCell ref="L5:N5"/>
    <mergeCell ref="O5:Q5"/>
    <mergeCell ref="L10:O10"/>
    <mergeCell ref="L11:O11"/>
    <mergeCell ref="L12:O12"/>
    <mergeCell ref="R5:S5"/>
    <mergeCell ref="B16:J16"/>
    <mergeCell ref="L6:N6"/>
    <mergeCell ref="B17:J29"/>
    <mergeCell ref="B30:J30"/>
    <mergeCell ref="L16:O16"/>
    <mergeCell ref="L17:O17"/>
    <mergeCell ref="L18:O18"/>
    <mergeCell ref="L19:O19"/>
    <mergeCell ref="P19:T19"/>
    <mergeCell ref="P20:T20"/>
    <mergeCell ref="L13:O13"/>
    <mergeCell ref="L14:O14"/>
    <mergeCell ref="L15:O15"/>
    <mergeCell ref="B31:C31"/>
    <mergeCell ref="L25:N25"/>
    <mergeCell ref="L23:N23"/>
    <mergeCell ref="L26:N26"/>
    <mergeCell ref="L24:N24"/>
    <mergeCell ref="D31:S31"/>
    <mergeCell ref="D1:U1"/>
    <mergeCell ref="L28:O28"/>
    <mergeCell ref="P28:U28"/>
    <mergeCell ref="P29:U29"/>
    <mergeCell ref="L29:O29"/>
    <mergeCell ref="S23:U23"/>
    <mergeCell ref="S24:U24"/>
    <mergeCell ref="O23:R23"/>
    <mergeCell ref="O24:R24"/>
    <mergeCell ref="O25:R25"/>
    <mergeCell ref="O26:R26"/>
    <mergeCell ref="S25:U26"/>
    <mergeCell ref="R4:U4"/>
    <mergeCell ref="L2:U2"/>
    <mergeCell ref="L9:U9"/>
    <mergeCell ref="L22:U22"/>
    <mergeCell ref="L8:N8"/>
    <mergeCell ref="M3:U3"/>
    <mergeCell ref="S7:U7"/>
    <mergeCell ref="O6:U6"/>
    <mergeCell ref="O8:R8"/>
    <mergeCell ref="L20:O20"/>
    <mergeCell ref="P10:T10"/>
    <mergeCell ref="P11:T11"/>
    <mergeCell ref="T31:U31"/>
    <mergeCell ref="W31:X31"/>
    <mergeCell ref="L30:M30"/>
    <mergeCell ref="S8:T8"/>
    <mergeCell ref="L7:N7"/>
    <mergeCell ref="O7:R7"/>
    <mergeCell ref="L21:O21"/>
    <mergeCell ref="P21:T21"/>
    <mergeCell ref="W23:AN26"/>
    <mergeCell ref="W27:AE27"/>
    <mergeCell ref="W14:Z14"/>
    <mergeCell ref="AA15:AE15"/>
    <mergeCell ref="AA12:AE12"/>
    <mergeCell ref="AM31:AN31"/>
    <mergeCell ref="Y31:AL31"/>
    <mergeCell ref="W15:Z15"/>
    <mergeCell ref="W12:Z12"/>
    <mergeCell ref="P12:T12"/>
    <mergeCell ref="P13:T13"/>
    <mergeCell ref="P14:T14"/>
    <mergeCell ref="P15:T15"/>
    <mergeCell ref="P16:T16"/>
    <mergeCell ref="P17:T17"/>
    <mergeCell ref="P18:T18"/>
    <mergeCell ref="W1:X1"/>
    <mergeCell ref="Y1:AN1"/>
    <mergeCell ref="W2:AE2"/>
    <mergeCell ref="W3:Z3"/>
    <mergeCell ref="AA3:AE3"/>
    <mergeCell ref="W4:Z4"/>
    <mergeCell ref="AA4:AE4"/>
    <mergeCell ref="W6:Z6"/>
    <mergeCell ref="W7:Z7"/>
    <mergeCell ref="AA6:AE6"/>
    <mergeCell ref="AF2:AN2"/>
    <mergeCell ref="AF3:AN21"/>
    <mergeCell ref="AA7:AE7"/>
  </mergeCells>
  <dataValidations count="1">
    <dataValidation allowBlank="1" showInputMessage="1" sqref="U21"/>
  </dataValidations>
  <printOptions horizontalCentered="1" verticalCentered="1"/>
  <pageMargins left="0.39370078740157483" right="0.39370078740157483" top="0.51181102362204722" bottom="0.39370078740157483" header="0.59055118110236227" footer="0.19685039370078741"/>
  <pageSetup paperSize="9" scale="70" orientation="landscape" verticalDpi="1200" r:id="rId1"/>
  <headerFooter>
    <oddFooter>&amp;L&amp;"-,Kurzíva"&amp;8Pasportizačbí list NEMETON 2013 v.2.05&amp;R&amp;9© Ing. Stanislav Štábl</oddFooter>
  </headerFooter>
  <colBreaks count="1" manualBreakCount="1">
    <brk id="21" max="3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0">
        <x14:dataValidation type="list" allowBlank="1" showInputMessage="1" showErrorMessage="1">
          <x14:formula1>
            <xm:f>'Zdrojová data'!$J$66:$J$71</xm:f>
          </x14:formula1>
          <xm:sqref>O23</xm:sqref>
        </x14:dataValidation>
        <x14:dataValidation type="list" allowBlank="1" showInputMessage="1" showErrorMessage="1">
          <x14:formula1>
            <xm:f>'Zdrojová data'!$J$17:$J$20</xm:f>
          </x14:formula1>
          <xm:sqref>O5:Q5</xm:sqref>
        </x14:dataValidation>
        <x14:dataValidation type="list" allowBlank="1" showInputMessage="1" showErrorMessage="1">
          <x14:formula1>
            <xm:f>'Zdrojová data'!$B$69:$B$72</xm:f>
          </x14:formula1>
          <xm:sqref>U8</xm:sqref>
        </x14:dataValidation>
        <x14:dataValidation type="list" allowBlank="1" showInputMessage="1" showErrorMessage="1">
          <x14:formula1>
            <xm:f>'Zdrojová data'!$D$69:$D$78</xm:f>
          </x14:formula1>
          <xm:sqref>S30</xm:sqref>
        </x14:dataValidation>
        <x14:dataValidation type="list" allowBlank="1" showInputMessage="1" showErrorMessage="1">
          <x14:formula1>
            <xm:f>'Zdrojová data'!$J$11:$J$15</xm:f>
          </x14:formula1>
          <xm:sqref>S24 O24:O25</xm:sqref>
        </x14:dataValidation>
        <x14:dataValidation type="list" allowBlank="1" showInputMessage="1" showErrorMessage="1">
          <x14:formula1>
            <xm:f>'Zdrojová data'!$F$69:$F$83</xm:f>
          </x14:formula1>
          <xm:sqref>O8</xm:sqref>
        </x14:dataValidation>
        <x14:dataValidation type="list" allowBlank="1" showInputMessage="1" showErrorMessage="1">
          <x14:formula1>
            <xm:f>'Zdrojová data'!$J$74:$J$84</xm:f>
          </x14:formula1>
          <xm:sqref>AA12:AE12</xm:sqref>
        </x14:dataValidation>
        <x14:dataValidation type="list" allowBlank="1" showInputMessage="1" showErrorMessage="1">
          <x14:formula1>
            <xm:f>'Zdrojová data'!$Q$11:$Q$55</xm:f>
          </x14:formula1>
          <xm:sqref>AA6:AE7</xm:sqref>
        </x14:dataValidation>
        <x14:dataValidation type="list" allowBlank="1" showInputMessage="1" showErrorMessage="1">
          <x14:formula1>
            <xm:f>'Zdrojová data'!$Q$68:$Q$106</xm:f>
          </x14:formula1>
          <xm:sqref>AA15:AE15</xm:sqref>
        </x14:dataValidation>
        <x14:dataValidation type="list" allowBlank="1" showInputMessage="1" showErrorMessage="1">
          <x14:formula1>
            <xm:f>'Zdrojová data'!$Q$58:$Q$65</xm:f>
          </x14:formula1>
          <xm:sqref>AA11:AE11</xm:sqref>
        </x14:dataValidation>
        <x14:dataValidation type="list" allowBlank="1" showInputMessage="1" showErrorMessage="1">
          <x14:formula1>
            <xm:f>'Zdrojová data'!$S$11:$S$23</xm:f>
          </x14:formula1>
          <xm:sqref>AA5:AE5</xm:sqref>
        </x14:dataValidation>
        <x14:dataValidation type="list" allowBlank="1" showInputMessage="1" showErrorMessage="1">
          <x14:formula1>
            <xm:f>'Zdrojová data'!$S$26:$S$31</xm:f>
          </x14:formula1>
          <xm:sqref>AA8:AE8</xm:sqref>
        </x14:dataValidation>
        <x14:dataValidation type="list" allowBlank="1" showInputMessage="1" showErrorMessage="1">
          <x14:formula1>
            <xm:f>'Zdrojová data'!$S$34:$S$38</xm:f>
          </x14:formula1>
          <xm:sqref>AA9:AE9</xm:sqref>
        </x14:dataValidation>
        <x14:dataValidation type="list" allowBlank="1" showInputMessage="1" showErrorMessage="1">
          <x14:formula1>
            <xm:f>'Zdrojová data'!$S$41:$S$46</xm:f>
          </x14:formula1>
          <xm:sqref>AA16:AE16</xm:sqref>
        </x14:dataValidation>
        <x14:dataValidation type="list" allowBlank="1" showInputMessage="1" showErrorMessage="1">
          <x14:formula1>
            <xm:f>'Zdrojová data'!$J$104:$J$108</xm:f>
          </x14:formula1>
          <xm:sqref>AA10:AE11</xm:sqref>
        </x14:dataValidation>
        <x14:dataValidation type="list" allowBlank="1" showInputMessage="1" showErrorMessage="1">
          <x14:formula1>
            <xm:f>'Zdrojová data'!$B$82:$B$84</xm:f>
          </x14:formula1>
          <xm:sqref>AA14:AE14</xm:sqref>
        </x14:dataValidation>
        <x14:dataValidation type="list" allowBlank="1" showInputMessage="1" showErrorMessage="1">
          <x14:formula1>
            <xm:f>'Zdrojová data'!$J$87:$J$95</xm:f>
          </x14:formula1>
          <xm:sqref>AA13:AE13</xm:sqref>
        </x14:dataValidation>
        <x14:dataValidation type="list" allowBlank="1" showInputMessage="1" showErrorMessage="1">
          <x14:formula1>
            <xm:f>'Zdrojová data'!B37:B40</xm:f>
          </x14:formula1>
          <xm:sqref>AA18</xm:sqref>
        </x14:dataValidation>
        <x14:dataValidation type="list" allowBlank="1" showInputMessage="1" showErrorMessage="1">
          <x14:formula1>
            <xm:f>'Zdrojová data'!J34:J39</xm:f>
          </x14:formula1>
          <xm:sqref>AA17</xm:sqref>
        </x14:dataValidation>
        <x14:dataValidation type="list" allowBlank="1" showInputMessage="1" showErrorMessage="1">
          <x14:formula1>
            <xm:f>'Zdrojová data'!F34:F39</xm:f>
          </x14:formula1>
          <xm:sqref>AA4</xm:sqref>
        </x14:dataValidation>
        <x14:dataValidation type="list" allowBlank="1" showInputMessage="1" showErrorMessage="1">
          <x14:formula1>
            <xm:f>'Zdrojová data'!L11:L19</xm:f>
          </x14:formula1>
          <xm:sqref>AA3</xm:sqref>
        </x14:dataValidation>
        <x14:dataValidation type="list" allowBlank="1" showInputMessage="1" showErrorMessage="1">
          <x14:formula1>
            <xm:f>'Zdrojová data'!L23:L31</xm:f>
          </x14:formula1>
          <xm:sqref>S7</xm:sqref>
        </x14:dataValidation>
        <x14:dataValidation type="list" allowBlank="1" showInputMessage="1" showErrorMessage="1">
          <x14:formula1>
            <xm:f>'Zdrojová data'!J50:J57</xm:f>
          </x14:formula1>
          <xm:sqref>P28</xm:sqref>
        </x14:dataValidation>
        <x14:dataValidation type="list" allowBlank="1" showInputMessage="1" showErrorMessage="1">
          <x14:formula1>
            <xm:f>'Zdrojová data'!F3:F8</xm:f>
          </x14:formula1>
          <xm:sqref>P13:Q13</xm:sqref>
        </x14:dataValidation>
        <x14:dataValidation type="list" allowBlank="1" showInputMessage="1" showErrorMessage="1">
          <x14:formula1>
            <xm:f>'Zdrojová data'!G3:G8</xm:f>
          </x14:formula1>
          <xm:sqref>P14:Q14</xm:sqref>
        </x14:dataValidation>
        <x14:dataValidation type="list" allowBlank="1" showInputMessage="1" showErrorMessage="1">
          <x14:formula1>
            <xm:f>'Zdrojová data'!H3:H8</xm:f>
          </x14:formula1>
          <xm:sqref>P15:Q15</xm:sqref>
        </x14:dataValidation>
        <x14:dataValidation type="list" allowBlank="1" showInputMessage="1" showErrorMessage="1">
          <x14:formula1>
            <xm:f>'Zdrojová data'!I3:I5</xm:f>
          </x14:formula1>
          <xm:sqref>P16:Q16</xm:sqref>
        </x14:dataValidation>
        <x14:dataValidation type="list" allowBlank="1" showInputMessage="1" showErrorMessage="1">
          <x14:formula1>
            <xm:f>'Zdrojová data'!J3:J6</xm:f>
          </x14:formula1>
          <xm:sqref>P17:Q17</xm:sqref>
        </x14:dataValidation>
        <x14:dataValidation type="list" allowBlank="1" showInputMessage="1" showErrorMessage="1">
          <x14:formula1>
            <xm:f>'Zdrojová data'!K3:K6</xm:f>
          </x14:formula1>
          <xm:sqref>P18:Q18</xm:sqref>
        </x14:dataValidation>
        <x14:dataValidation type="list" allowBlank="1" showInputMessage="1" showErrorMessage="1">
          <x14:formula1>
            <xm:f>'Zdrojová data'!L3:L8</xm:f>
          </x14:formula1>
          <xm:sqref>P19:Q19</xm:sqref>
        </x14:dataValidation>
        <x14:dataValidation type="list" allowBlank="1" showInputMessage="1" showErrorMessage="1">
          <x14:formula1>
            <xm:f>'Zdrojová data'!M3:M8</xm:f>
          </x14:formula1>
          <xm:sqref>P20:Q20</xm:sqref>
        </x14:dataValidation>
        <x14:dataValidation type="list" allowBlank="1" showInputMessage="1" showErrorMessage="1">
          <x14:formula1>
            <xm:f>'Zdrojová data'!E3:E8</xm:f>
          </x14:formula1>
          <xm:sqref>P12</xm:sqref>
        </x14:dataValidation>
        <x14:dataValidation type="list" allowBlank="1" showInputMessage="1" showErrorMessage="1">
          <x14:formula1>
            <xm:f>'Zdrojová data'!C3:C8</xm:f>
          </x14:formula1>
          <xm:sqref>P10</xm:sqref>
        </x14:dataValidation>
        <x14:dataValidation type="list" allowBlank="1" showInputMessage="1" showErrorMessage="1">
          <x14:formula1>
            <xm:f>'Zdrojová data'!D3:D8</xm:f>
          </x14:formula1>
          <xm:sqref>P11:Q11</xm:sqref>
        </x14:dataValidation>
        <x14:dataValidation type="list" allowBlank="1" showInputMessage="1" showErrorMessage="1">
          <x14:formula1>
            <xm:f>'Zdrojová data'!J23:J31</xm:f>
          </x14:formula1>
          <xm:sqref>O7</xm:sqref>
        </x14:dataValidation>
        <x14:dataValidation type="list" allowBlank="1" showInputMessage="1" showErrorMessage="1">
          <x14:formula1>
            <xm:f>'Zdrojová data'!F13:F16</xm:f>
          </x14:formula1>
          <xm:sqref>O26</xm:sqref>
        </x14:dataValidation>
        <x14:dataValidation type="list" allowBlank="1" showInputMessage="1" showErrorMessage="1">
          <x14:formula1>
            <xm:f>'Zdrojová data'!B59:B67</xm:f>
          </x14:formula1>
          <xm:sqref>P29</xm:sqref>
        </x14:dataValidation>
        <x14:dataValidation type="list" allowBlank="1" showInputMessage="1" showErrorMessage="1">
          <x14:formula1>
            <xm:f>'Zdrojová data'!B11:B34</xm:f>
          </x14:formula1>
          <xm:sqref>O6</xm:sqref>
        </x14:dataValidation>
        <x14:dataValidation type="list" allowBlank="1" showInputMessage="1" showErrorMessage="1">
          <x14:formula1>
            <xm:f>'Zdrojová data'!B51:B56</xm:f>
          </x14:formula1>
          <xm:sqref>AF33:AH33</xm:sqref>
        </x14:dataValidation>
        <x14:dataValidation type="list" allowBlank="1" showInputMessage="1" showErrorMessage="1">
          <x14:formula1>
            <xm:f>'Zdrojová data'!C43:C49</xm:f>
          </x14:formula1>
          <xm:sqref>AF32:AH32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15"/>
  <sheetViews>
    <sheetView topLeftCell="A58" zoomScale="80" zoomScaleNormal="80" workbookViewId="0">
      <selection activeCell="D97" sqref="D97"/>
    </sheetView>
  </sheetViews>
  <sheetFormatPr defaultColWidth="8.88671875" defaultRowHeight="14.4" x14ac:dyDescent="0.3"/>
  <cols>
    <col min="2" max="2" width="17.44140625" bestFit="1" customWidth="1"/>
    <col min="3" max="16" width="20.6640625" customWidth="1"/>
    <col min="17" max="17" width="86.33203125" customWidth="1"/>
    <col min="18" max="18" width="5.109375" customWidth="1"/>
    <col min="19" max="19" width="81.6640625" customWidth="1"/>
  </cols>
  <sheetData>
    <row r="1" spans="2:19" ht="21.6" thickBot="1" x14ac:dyDescent="0.35">
      <c r="B1" s="271" t="s">
        <v>70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3"/>
    </row>
    <row r="2" spans="2:19" ht="43.8" thickBot="1" x14ac:dyDescent="0.35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4" t="s">
        <v>13</v>
      </c>
    </row>
    <row r="3" spans="2:19" ht="57.6" customHeight="1" x14ac:dyDescent="0.3">
      <c r="B3" s="24">
        <v>1</v>
      </c>
      <c r="C3" s="12" t="s">
        <v>14</v>
      </c>
      <c r="D3" s="12" t="s">
        <v>15</v>
      </c>
      <c r="E3" s="5" t="s">
        <v>16</v>
      </c>
      <c r="F3" s="12" t="s">
        <v>17</v>
      </c>
      <c r="G3" s="12" t="s">
        <v>18</v>
      </c>
      <c r="H3" s="12" t="s">
        <v>19</v>
      </c>
      <c r="I3" s="12" t="s">
        <v>211</v>
      </c>
      <c r="J3" s="12" t="s">
        <v>214</v>
      </c>
      <c r="K3" s="12" t="s">
        <v>207</v>
      </c>
      <c r="L3" s="12" t="s">
        <v>20</v>
      </c>
      <c r="M3" s="12" t="s">
        <v>21</v>
      </c>
      <c r="N3" s="276" t="s">
        <v>22</v>
      </c>
      <c r="O3" s="274" t="s">
        <v>23</v>
      </c>
    </row>
    <row r="4" spans="2:19" ht="86.4" x14ac:dyDescent="0.3">
      <c r="B4" s="25">
        <v>2</v>
      </c>
      <c r="C4" s="7" t="s">
        <v>24</v>
      </c>
      <c r="D4" s="7" t="s">
        <v>25</v>
      </c>
      <c r="E4" s="8" t="s">
        <v>32</v>
      </c>
      <c r="F4" s="7" t="s">
        <v>26</v>
      </c>
      <c r="G4" s="7" t="s">
        <v>27</v>
      </c>
      <c r="H4" s="7" t="s">
        <v>28</v>
      </c>
      <c r="I4" s="7" t="s">
        <v>212</v>
      </c>
      <c r="J4" s="7" t="s">
        <v>36</v>
      </c>
      <c r="K4" s="7" t="s">
        <v>208</v>
      </c>
      <c r="L4" s="7" t="s">
        <v>37</v>
      </c>
      <c r="M4" s="7" t="s">
        <v>29</v>
      </c>
      <c r="N4" s="277"/>
      <c r="O4" s="275"/>
    </row>
    <row r="5" spans="2:19" ht="72" customHeight="1" x14ac:dyDescent="0.3">
      <c r="B5" s="26">
        <v>3</v>
      </c>
      <c r="C5" s="7" t="s">
        <v>30</v>
      </c>
      <c r="D5" s="7" t="s">
        <v>31</v>
      </c>
      <c r="E5" s="8" t="s">
        <v>52</v>
      </c>
      <c r="F5" s="7" t="s">
        <v>33</v>
      </c>
      <c r="G5" s="7" t="s">
        <v>34</v>
      </c>
      <c r="H5" s="7" t="s">
        <v>35</v>
      </c>
      <c r="I5" s="7" t="s">
        <v>213</v>
      </c>
      <c r="J5" s="7" t="s">
        <v>56</v>
      </c>
      <c r="K5" s="7" t="s">
        <v>209</v>
      </c>
      <c r="L5" s="7" t="s">
        <v>46</v>
      </c>
      <c r="M5" s="7" t="s">
        <v>38</v>
      </c>
      <c r="N5" s="11" t="s">
        <v>39</v>
      </c>
      <c r="O5" s="20" t="s">
        <v>40</v>
      </c>
    </row>
    <row r="6" spans="2:19" ht="100.8" x14ac:dyDescent="0.3">
      <c r="B6" s="27">
        <v>5</v>
      </c>
      <c r="C6" s="7" t="s">
        <v>41</v>
      </c>
      <c r="D6" s="7" t="s">
        <v>42</v>
      </c>
      <c r="E6" s="6"/>
      <c r="F6" s="7" t="s">
        <v>43</v>
      </c>
      <c r="G6" s="7" t="s">
        <v>44</v>
      </c>
      <c r="H6" s="7" t="s">
        <v>45</v>
      </c>
      <c r="I6" s="7"/>
      <c r="J6" s="7" t="s">
        <v>215</v>
      </c>
      <c r="K6" s="7" t="s">
        <v>210</v>
      </c>
      <c r="L6" s="7" t="s">
        <v>57</v>
      </c>
      <c r="M6" s="7" t="s">
        <v>47</v>
      </c>
      <c r="N6" s="10" t="s">
        <v>48</v>
      </c>
      <c r="O6" s="21" t="s">
        <v>49</v>
      </c>
    </row>
    <row r="7" spans="2:19" ht="100.8" x14ac:dyDescent="0.3">
      <c r="B7" s="28">
        <v>7</v>
      </c>
      <c r="C7" s="7" t="s">
        <v>50</v>
      </c>
      <c r="D7" s="7" t="s">
        <v>51</v>
      </c>
      <c r="E7" s="36"/>
      <c r="F7" s="7" t="s">
        <v>53</v>
      </c>
      <c r="G7" s="7" t="s">
        <v>54</v>
      </c>
      <c r="H7" s="7" t="s">
        <v>55</v>
      </c>
      <c r="I7" s="7"/>
      <c r="J7" s="36"/>
      <c r="K7" s="7"/>
      <c r="L7" s="7" t="s">
        <v>66</v>
      </c>
      <c r="M7" s="7" t="s">
        <v>58</v>
      </c>
      <c r="N7" s="9" t="s">
        <v>59</v>
      </c>
      <c r="O7" s="22" t="s">
        <v>60</v>
      </c>
    </row>
    <row r="8" spans="2:19" ht="72.599999999999994" thickBot="1" x14ac:dyDescent="0.35">
      <c r="B8" s="29">
        <v>9</v>
      </c>
      <c r="C8" s="13" t="s">
        <v>61</v>
      </c>
      <c r="D8" s="13" t="s">
        <v>62</v>
      </c>
      <c r="E8" s="14"/>
      <c r="F8" s="13" t="s">
        <v>63</v>
      </c>
      <c r="G8" s="13" t="s">
        <v>64</v>
      </c>
      <c r="H8" s="13" t="s">
        <v>65</v>
      </c>
      <c r="I8" s="13"/>
      <c r="J8" s="37"/>
      <c r="K8" s="13"/>
      <c r="L8" s="15"/>
      <c r="M8" s="13" t="s">
        <v>67</v>
      </c>
      <c r="N8" s="16" t="s">
        <v>68</v>
      </c>
      <c r="O8" s="23" t="s">
        <v>69</v>
      </c>
    </row>
    <row r="9" spans="2:19" ht="15" thickBot="1" x14ac:dyDescent="0.35"/>
    <row r="10" spans="2:19" ht="24.9" customHeight="1" thickBot="1" x14ac:dyDescent="0.55000000000000004">
      <c r="B10" s="246" t="s">
        <v>71</v>
      </c>
      <c r="C10" s="247"/>
      <c r="D10" s="248"/>
      <c r="E10" s="17"/>
      <c r="F10" s="246" t="s">
        <v>125</v>
      </c>
      <c r="G10" s="247"/>
      <c r="H10" s="248"/>
      <c r="J10" s="30" t="s">
        <v>156</v>
      </c>
      <c r="K10" s="31"/>
      <c r="L10" s="224" t="s">
        <v>103</v>
      </c>
      <c r="M10" s="226"/>
      <c r="Q10" s="65" t="s">
        <v>398</v>
      </c>
      <c r="S10" s="65" t="s">
        <v>411</v>
      </c>
    </row>
    <row r="11" spans="2:19" ht="24.9" customHeight="1" x14ac:dyDescent="0.3">
      <c r="B11" s="239" t="s">
        <v>80</v>
      </c>
      <c r="C11" s="240"/>
      <c r="D11" s="241"/>
      <c r="F11" s="227"/>
      <c r="G11" s="228"/>
      <c r="H11" s="229"/>
      <c r="J11" s="18" t="s">
        <v>121</v>
      </c>
      <c r="L11" s="265" t="s">
        <v>104</v>
      </c>
      <c r="M11" s="267"/>
      <c r="Q11" s="66" t="s">
        <v>306</v>
      </c>
      <c r="S11" s="76" t="s">
        <v>399</v>
      </c>
    </row>
    <row r="12" spans="2:19" ht="24.9" customHeight="1" x14ac:dyDescent="0.3">
      <c r="B12" s="239" t="s">
        <v>81</v>
      </c>
      <c r="C12" s="240"/>
      <c r="D12" s="241"/>
      <c r="F12" s="230"/>
      <c r="G12" s="231"/>
      <c r="H12" s="232"/>
      <c r="J12" s="18" t="s">
        <v>122</v>
      </c>
      <c r="L12" s="259" t="s">
        <v>105</v>
      </c>
      <c r="M12" s="261"/>
      <c r="Q12" s="67" t="s">
        <v>307</v>
      </c>
      <c r="S12" s="75" t="s">
        <v>400</v>
      </c>
    </row>
    <row r="13" spans="2:19" ht="24.9" customHeight="1" x14ac:dyDescent="0.3">
      <c r="B13" s="239" t="s">
        <v>82</v>
      </c>
      <c r="C13" s="240"/>
      <c r="D13" s="241"/>
      <c r="F13" s="230" t="s">
        <v>219</v>
      </c>
      <c r="G13" s="231"/>
      <c r="H13" s="232"/>
      <c r="J13" s="18" t="s">
        <v>123</v>
      </c>
      <c r="L13" s="259" t="s">
        <v>106</v>
      </c>
      <c r="M13" s="261"/>
      <c r="Q13" s="67" t="s">
        <v>308</v>
      </c>
      <c r="S13" s="75" t="s">
        <v>401</v>
      </c>
    </row>
    <row r="14" spans="2:19" ht="24.9" customHeight="1" thickBot="1" x14ac:dyDescent="0.35">
      <c r="B14" s="239" t="s">
        <v>83</v>
      </c>
      <c r="C14" s="240"/>
      <c r="D14" s="241"/>
      <c r="F14" s="230" t="s">
        <v>218</v>
      </c>
      <c r="G14" s="231"/>
      <c r="H14" s="232"/>
      <c r="J14" s="19" t="s">
        <v>124</v>
      </c>
      <c r="L14" s="259" t="s">
        <v>107</v>
      </c>
      <c r="M14" s="261"/>
      <c r="Q14" s="67" t="s">
        <v>309</v>
      </c>
      <c r="S14" s="75" t="s">
        <v>402</v>
      </c>
    </row>
    <row r="15" spans="2:19" ht="24.9" customHeight="1" thickBot="1" x14ac:dyDescent="0.35">
      <c r="B15" s="239" t="s">
        <v>84</v>
      </c>
      <c r="C15" s="240"/>
      <c r="D15" s="241"/>
      <c r="F15" s="230" t="s">
        <v>217</v>
      </c>
      <c r="G15" s="231"/>
      <c r="H15" s="232"/>
      <c r="L15" s="259" t="s">
        <v>108</v>
      </c>
      <c r="M15" s="261"/>
      <c r="Q15" s="67" t="s">
        <v>310</v>
      </c>
      <c r="S15" s="75" t="s">
        <v>403</v>
      </c>
    </row>
    <row r="16" spans="2:19" ht="24.9" customHeight="1" thickBot="1" x14ac:dyDescent="0.35">
      <c r="B16" s="239" t="s">
        <v>85</v>
      </c>
      <c r="C16" s="240"/>
      <c r="D16" s="241"/>
      <c r="F16" s="233" t="s">
        <v>216</v>
      </c>
      <c r="G16" s="234"/>
      <c r="H16" s="235"/>
      <c r="J16" s="30" t="s">
        <v>255</v>
      </c>
      <c r="L16" s="259" t="s">
        <v>109</v>
      </c>
      <c r="M16" s="261"/>
      <c r="Q16" s="67" t="s">
        <v>311</v>
      </c>
      <c r="S16" s="75" t="s">
        <v>404</v>
      </c>
    </row>
    <row r="17" spans="2:19" ht="24.9" customHeight="1" thickBot="1" x14ac:dyDescent="0.35">
      <c r="B17" s="239" t="s">
        <v>86</v>
      </c>
      <c r="C17" s="240"/>
      <c r="D17" s="241"/>
      <c r="J17" s="32" t="s">
        <v>256</v>
      </c>
      <c r="L17" s="259" t="s">
        <v>110</v>
      </c>
      <c r="M17" s="261"/>
      <c r="Q17" s="67" t="s">
        <v>312</v>
      </c>
      <c r="S17" s="75" t="s">
        <v>405</v>
      </c>
    </row>
    <row r="18" spans="2:19" ht="24.9" customHeight="1" x14ac:dyDescent="0.3">
      <c r="B18" s="239" t="s">
        <v>87</v>
      </c>
      <c r="C18" s="240"/>
      <c r="D18" s="241"/>
      <c r="F18" s="278" t="s">
        <v>157</v>
      </c>
      <c r="G18" s="279"/>
      <c r="H18" s="280"/>
      <c r="J18" s="18" t="s">
        <v>257</v>
      </c>
      <c r="L18" s="259" t="s">
        <v>111</v>
      </c>
      <c r="M18" s="261"/>
      <c r="Q18" s="67" t="s">
        <v>313</v>
      </c>
      <c r="S18" s="75" t="s">
        <v>406</v>
      </c>
    </row>
    <row r="19" spans="2:19" ht="24.9" customHeight="1" thickBot="1" x14ac:dyDescent="0.35">
      <c r="B19" s="239" t="s">
        <v>88</v>
      </c>
      <c r="C19" s="240"/>
      <c r="D19" s="241"/>
      <c r="F19" s="268"/>
      <c r="G19" s="269"/>
      <c r="H19" s="270"/>
      <c r="J19" s="18" t="s">
        <v>205</v>
      </c>
      <c r="L19" s="262" t="s">
        <v>112</v>
      </c>
      <c r="M19" s="264"/>
      <c r="Q19" s="67" t="s">
        <v>314</v>
      </c>
      <c r="S19" s="75" t="s">
        <v>407</v>
      </c>
    </row>
    <row r="20" spans="2:19" ht="24.9" customHeight="1" thickBot="1" x14ac:dyDescent="0.35">
      <c r="B20" s="239" t="s">
        <v>89</v>
      </c>
      <c r="C20" s="240"/>
      <c r="D20" s="241"/>
      <c r="F20" s="227" t="s">
        <v>113</v>
      </c>
      <c r="G20" s="228"/>
      <c r="H20" s="229"/>
      <c r="J20" s="19" t="s">
        <v>206</v>
      </c>
      <c r="Q20" s="67" t="s">
        <v>315</v>
      </c>
      <c r="S20" s="75" t="s">
        <v>408</v>
      </c>
    </row>
    <row r="21" spans="2:19" ht="24.9" customHeight="1" thickBot="1" x14ac:dyDescent="0.35">
      <c r="B21" s="239" t="s">
        <v>90</v>
      </c>
      <c r="C21" s="240"/>
      <c r="D21" s="241"/>
      <c r="F21" s="230" t="s">
        <v>114</v>
      </c>
      <c r="G21" s="231"/>
      <c r="H21" s="232"/>
      <c r="Q21" s="67" t="s">
        <v>316</v>
      </c>
      <c r="S21" s="75" t="s">
        <v>409</v>
      </c>
    </row>
    <row r="22" spans="2:19" ht="24.9" customHeight="1" thickBot="1" x14ac:dyDescent="0.35">
      <c r="B22" s="239" t="s">
        <v>91</v>
      </c>
      <c r="C22" s="240"/>
      <c r="D22" s="241"/>
      <c r="F22" s="230" t="s">
        <v>115</v>
      </c>
      <c r="G22" s="231"/>
      <c r="H22" s="232"/>
      <c r="J22" s="246" t="s">
        <v>73</v>
      </c>
      <c r="K22" s="247"/>
      <c r="L22" s="247"/>
      <c r="M22" s="248"/>
      <c r="Q22" s="68" t="s">
        <v>317</v>
      </c>
      <c r="S22" s="75" t="s">
        <v>410</v>
      </c>
    </row>
    <row r="23" spans="2:19" ht="24.9" customHeight="1" thickBot="1" x14ac:dyDescent="0.35">
      <c r="B23" s="239" t="s">
        <v>92</v>
      </c>
      <c r="C23" s="240"/>
      <c r="D23" s="241"/>
      <c r="F23" s="230" t="s">
        <v>116</v>
      </c>
      <c r="G23" s="231"/>
      <c r="H23" s="232"/>
      <c r="J23" s="265" t="s">
        <v>158</v>
      </c>
      <c r="K23" s="267"/>
      <c r="L23" s="265" t="s">
        <v>163</v>
      </c>
      <c r="M23" s="267"/>
      <c r="Q23" s="66" t="s">
        <v>318</v>
      </c>
      <c r="S23" s="49"/>
    </row>
    <row r="24" spans="2:19" ht="24.9" customHeight="1" thickBot="1" x14ac:dyDescent="0.35">
      <c r="B24" s="239" t="s">
        <v>93</v>
      </c>
      <c r="C24" s="240"/>
      <c r="D24" s="241"/>
      <c r="F24" s="230" t="s">
        <v>117</v>
      </c>
      <c r="G24" s="231"/>
      <c r="H24" s="232"/>
      <c r="J24" s="259" t="s">
        <v>159</v>
      </c>
      <c r="K24" s="261"/>
      <c r="L24" s="259" t="s">
        <v>164</v>
      </c>
      <c r="M24" s="261"/>
      <c r="Q24" s="67" t="s">
        <v>319</v>
      </c>
    </row>
    <row r="25" spans="2:19" ht="24.9" customHeight="1" thickBot="1" x14ac:dyDescent="0.45">
      <c r="B25" s="239" t="s">
        <v>94</v>
      </c>
      <c r="C25" s="240"/>
      <c r="D25" s="241"/>
      <c r="F25" s="230" t="s">
        <v>118</v>
      </c>
      <c r="G25" s="231"/>
      <c r="H25" s="232"/>
      <c r="J25" s="259" t="s">
        <v>160</v>
      </c>
      <c r="K25" s="261"/>
      <c r="L25" s="259" t="s">
        <v>165</v>
      </c>
      <c r="M25" s="261"/>
      <c r="Q25" s="67" t="s">
        <v>320</v>
      </c>
      <c r="S25" s="65" t="s">
        <v>418</v>
      </c>
    </row>
    <row r="26" spans="2:19" ht="24.9" customHeight="1" x14ac:dyDescent="0.3">
      <c r="B26" s="239" t="s">
        <v>95</v>
      </c>
      <c r="C26" s="240"/>
      <c r="D26" s="241"/>
      <c r="F26" s="230" t="s">
        <v>119</v>
      </c>
      <c r="G26" s="231"/>
      <c r="H26" s="232"/>
      <c r="J26" s="259" t="s">
        <v>161</v>
      </c>
      <c r="K26" s="261"/>
      <c r="L26" s="259" t="s">
        <v>166</v>
      </c>
      <c r="M26" s="261"/>
      <c r="Q26" s="67" t="s">
        <v>321</v>
      </c>
      <c r="S26" s="76" t="s">
        <v>419</v>
      </c>
    </row>
    <row r="27" spans="2:19" ht="24.9" customHeight="1" x14ac:dyDescent="0.3">
      <c r="B27" s="239" t="s">
        <v>96</v>
      </c>
      <c r="C27" s="240"/>
      <c r="D27" s="241"/>
      <c r="F27" s="230" t="s">
        <v>220</v>
      </c>
      <c r="G27" s="231"/>
      <c r="H27" s="232"/>
      <c r="J27" s="259" t="s">
        <v>162</v>
      </c>
      <c r="K27" s="261"/>
      <c r="L27" s="259" t="s">
        <v>167</v>
      </c>
      <c r="M27" s="261"/>
      <c r="Q27" s="67" t="s">
        <v>322</v>
      </c>
      <c r="S27" s="75" t="s">
        <v>420</v>
      </c>
    </row>
    <row r="28" spans="2:19" ht="24.9" customHeight="1" x14ac:dyDescent="0.3">
      <c r="B28" s="239" t="s">
        <v>97</v>
      </c>
      <c r="C28" s="240"/>
      <c r="D28" s="241"/>
      <c r="F28" s="230" t="s">
        <v>221</v>
      </c>
      <c r="G28" s="231"/>
      <c r="H28" s="232"/>
      <c r="J28" s="259" t="s">
        <v>171</v>
      </c>
      <c r="K28" s="261"/>
      <c r="L28" s="259" t="s">
        <v>168</v>
      </c>
      <c r="M28" s="261"/>
      <c r="Q28" s="67" t="s">
        <v>323</v>
      </c>
      <c r="S28" s="75" t="s">
        <v>421</v>
      </c>
    </row>
    <row r="29" spans="2:19" ht="24.9" customHeight="1" x14ac:dyDescent="0.3">
      <c r="B29" s="239" t="s">
        <v>98</v>
      </c>
      <c r="C29" s="240"/>
      <c r="D29" s="241"/>
      <c r="F29" s="230" t="s">
        <v>222</v>
      </c>
      <c r="G29" s="231"/>
      <c r="H29" s="232"/>
      <c r="J29" s="259" t="s">
        <v>172</v>
      </c>
      <c r="K29" s="261"/>
      <c r="L29" s="259" t="s">
        <v>169</v>
      </c>
      <c r="M29" s="261"/>
      <c r="Q29" s="67" t="s">
        <v>324</v>
      </c>
      <c r="S29" s="75" t="s">
        <v>422</v>
      </c>
    </row>
    <row r="30" spans="2:19" ht="24.9" customHeight="1" thickBot="1" x14ac:dyDescent="0.35">
      <c r="B30" s="239" t="s">
        <v>99</v>
      </c>
      <c r="C30" s="240"/>
      <c r="D30" s="241"/>
      <c r="F30" s="233" t="s">
        <v>223</v>
      </c>
      <c r="G30" s="234"/>
      <c r="H30" s="235"/>
      <c r="J30" s="259"/>
      <c r="K30" s="261"/>
      <c r="L30" s="259" t="s">
        <v>170</v>
      </c>
      <c r="M30" s="261"/>
      <c r="Q30" s="67" t="s">
        <v>325</v>
      </c>
      <c r="S30" s="75" t="s">
        <v>423</v>
      </c>
    </row>
    <row r="31" spans="2:19" ht="24.9" customHeight="1" thickBot="1" x14ac:dyDescent="0.35">
      <c r="B31" s="239" t="s">
        <v>100</v>
      </c>
      <c r="C31" s="240"/>
      <c r="D31" s="241"/>
      <c r="F31" s="268" t="s">
        <v>134</v>
      </c>
      <c r="G31" s="269"/>
      <c r="H31" s="270"/>
      <c r="J31" s="262"/>
      <c r="K31" s="264"/>
      <c r="L31" s="262" t="s">
        <v>173</v>
      </c>
      <c r="M31" s="264"/>
      <c r="Q31" s="67" t="s">
        <v>326</v>
      </c>
      <c r="S31" s="77"/>
    </row>
    <row r="32" spans="2:19" ht="24.9" customHeight="1" thickBot="1" x14ac:dyDescent="0.35">
      <c r="B32" s="239" t="s">
        <v>242</v>
      </c>
      <c r="C32" s="240"/>
      <c r="D32" s="241"/>
      <c r="F32" s="268"/>
      <c r="G32" s="269"/>
      <c r="H32" s="270"/>
      <c r="Q32" s="67" t="s">
        <v>327</v>
      </c>
    </row>
    <row r="33" spans="2:19" ht="24.9" customHeight="1" thickBot="1" x14ac:dyDescent="0.45">
      <c r="B33" s="239" t="s">
        <v>101</v>
      </c>
      <c r="C33" s="240"/>
      <c r="D33" s="241"/>
      <c r="F33" s="268"/>
      <c r="G33" s="269"/>
      <c r="H33" s="270"/>
      <c r="J33" s="246" t="s">
        <v>74</v>
      </c>
      <c r="K33" s="247"/>
      <c r="L33" s="247"/>
      <c r="M33" s="247"/>
      <c r="N33" s="248"/>
      <c r="Q33" s="67" t="s">
        <v>328</v>
      </c>
      <c r="S33" s="65" t="s">
        <v>434</v>
      </c>
    </row>
    <row r="34" spans="2:19" ht="24.9" customHeight="1" thickBot="1" x14ac:dyDescent="0.35">
      <c r="B34" s="236" t="s">
        <v>102</v>
      </c>
      <c r="C34" s="237"/>
      <c r="D34" s="238"/>
      <c r="F34" s="227" t="s">
        <v>135</v>
      </c>
      <c r="G34" s="228"/>
      <c r="H34" s="229"/>
      <c r="J34" s="265" t="s">
        <v>241</v>
      </c>
      <c r="K34" s="266"/>
      <c r="L34" s="266"/>
      <c r="M34" s="266"/>
      <c r="N34" s="267"/>
      <c r="Q34" s="67" t="s">
        <v>329</v>
      </c>
      <c r="S34" s="76" t="s">
        <v>424</v>
      </c>
    </row>
    <row r="35" spans="2:19" ht="24.9" customHeight="1" thickBot="1" x14ac:dyDescent="0.35">
      <c r="F35" s="230" t="s">
        <v>136</v>
      </c>
      <c r="G35" s="231"/>
      <c r="H35" s="232"/>
      <c r="J35" s="259" t="s">
        <v>75</v>
      </c>
      <c r="K35" s="260"/>
      <c r="L35" s="260"/>
      <c r="M35" s="260"/>
      <c r="N35" s="261"/>
      <c r="Q35" s="67" t="s">
        <v>330</v>
      </c>
      <c r="S35" s="75" t="s">
        <v>425</v>
      </c>
    </row>
    <row r="36" spans="2:19" ht="24.9" customHeight="1" thickBot="1" x14ac:dyDescent="0.45">
      <c r="B36" s="224" t="s">
        <v>129</v>
      </c>
      <c r="C36" s="225"/>
      <c r="D36" s="226"/>
      <c r="F36" s="230" t="s">
        <v>137</v>
      </c>
      <c r="G36" s="231"/>
      <c r="H36" s="232"/>
      <c r="J36" s="259" t="s">
        <v>76</v>
      </c>
      <c r="K36" s="260"/>
      <c r="L36" s="260"/>
      <c r="M36" s="260"/>
      <c r="N36" s="261"/>
      <c r="Q36" s="67" t="s">
        <v>331</v>
      </c>
      <c r="S36" s="75" t="s">
        <v>426</v>
      </c>
    </row>
    <row r="37" spans="2:19" ht="24.9" customHeight="1" x14ac:dyDescent="0.3">
      <c r="B37" s="227" t="s">
        <v>130</v>
      </c>
      <c r="C37" s="228"/>
      <c r="D37" s="229"/>
      <c r="F37" s="230" t="s">
        <v>138</v>
      </c>
      <c r="G37" s="231"/>
      <c r="H37" s="232"/>
      <c r="J37" s="259" t="s">
        <v>77</v>
      </c>
      <c r="K37" s="260"/>
      <c r="L37" s="260"/>
      <c r="M37" s="260"/>
      <c r="N37" s="261"/>
      <c r="Q37" s="67" t="s">
        <v>332</v>
      </c>
      <c r="S37" s="75" t="s">
        <v>427</v>
      </c>
    </row>
    <row r="38" spans="2:19" ht="24.9" customHeight="1" thickBot="1" x14ac:dyDescent="0.35">
      <c r="B38" s="230" t="s">
        <v>131</v>
      </c>
      <c r="C38" s="231"/>
      <c r="D38" s="232"/>
      <c r="F38" s="230" t="s">
        <v>139</v>
      </c>
      <c r="G38" s="231"/>
      <c r="H38" s="232"/>
      <c r="J38" s="259" t="s">
        <v>78</v>
      </c>
      <c r="K38" s="260"/>
      <c r="L38" s="260"/>
      <c r="M38" s="260"/>
      <c r="N38" s="261"/>
      <c r="Q38" s="67" t="s">
        <v>333</v>
      </c>
      <c r="S38" s="77"/>
    </row>
    <row r="39" spans="2:19" ht="24.9" customHeight="1" thickBot="1" x14ac:dyDescent="0.35">
      <c r="B39" s="230" t="s">
        <v>132</v>
      </c>
      <c r="C39" s="231"/>
      <c r="D39" s="232"/>
      <c r="F39" s="233" t="s">
        <v>140</v>
      </c>
      <c r="G39" s="234"/>
      <c r="H39" s="235"/>
      <c r="J39" s="262" t="s">
        <v>79</v>
      </c>
      <c r="K39" s="263"/>
      <c r="L39" s="263"/>
      <c r="M39" s="263"/>
      <c r="N39" s="264"/>
      <c r="Q39" s="67" t="s">
        <v>334</v>
      </c>
    </row>
    <row r="40" spans="2:19" ht="24.9" customHeight="1" thickBot="1" x14ac:dyDescent="0.45">
      <c r="B40" s="233" t="s">
        <v>133</v>
      </c>
      <c r="C40" s="234"/>
      <c r="D40" s="235"/>
      <c r="Q40" s="67" t="s">
        <v>335</v>
      </c>
      <c r="S40" s="65" t="s">
        <v>433</v>
      </c>
    </row>
    <row r="41" spans="2:19" ht="24.9" customHeight="1" thickBot="1" x14ac:dyDescent="0.35">
      <c r="J41" s="209" t="s">
        <v>128</v>
      </c>
      <c r="K41" s="210"/>
      <c r="L41" s="210"/>
      <c r="M41" s="210"/>
      <c r="N41" s="211"/>
      <c r="Q41" s="68" t="s">
        <v>336</v>
      </c>
      <c r="S41" s="76" t="s">
        <v>428</v>
      </c>
    </row>
    <row r="42" spans="2:19" ht="24.9" customHeight="1" thickBot="1" x14ac:dyDescent="0.35">
      <c r="B42" s="30" t="s">
        <v>174</v>
      </c>
      <c r="C42" s="246" t="s">
        <v>175</v>
      </c>
      <c r="D42" s="247"/>
      <c r="E42" s="247"/>
      <c r="F42" s="247"/>
      <c r="G42" s="211"/>
      <c r="J42" s="252" t="s">
        <v>239</v>
      </c>
      <c r="K42" s="253"/>
      <c r="L42" s="253"/>
      <c r="M42" s="253"/>
      <c r="N42" s="254"/>
      <c r="Q42" s="66" t="s">
        <v>337</v>
      </c>
      <c r="S42" s="75" t="s">
        <v>429</v>
      </c>
    </row>
    <row r="43" spans="2:19" ht="24.9" customHeight="1" x14ac:dyDescent="0.3">
      <c r="B43" s="38">
        <v>3260</v>
      </c>
      <c r="C43" s="34" t="s">
        <v>193</v>
      </c>
      <c r="D43" s="34"/>
      <c r="E43" s="34"/>
      <c r="F43" s="34"/>
      <c r="G43" s="32" t="s">
        <v>199</v>
      </c>
      <c r="J43" s="218" t="s">
        <v>238</v>
      </c>
      <c r="K43" s="219"/>
      <c r="L43" s="219"/>
      <c r="M43" s="219"/>
      <c r="N43" s="220"/>
      <c r="Q43" s="67" t="s">
        <v>338</v>
      </c>
      <c r="S43" s="75" t="s">
        <v>430</v>
      </c>
    </row>
    <row r="44" spans="2:19" ht="24.9" customHeight="1" x14ac:dyDescent="0.3">
      <c r="B44" s="39">
        <v>7790</v>
      </c>
      <c r="C44" s="35" t="s">
        <v>194</v>
      </c>
      <c r="D44" s="35"/>
      <c r="E44" s="35"/>
      <c r="F44" s="35"/>
      <c r="G44" s="18" t="s">
        <v>200</v>
      </c>
      <c r="J44" s="218" t="s">
        <v>237</v>
      </c>
      <c r="K44" s="219"/>
      <c r="L44" s="219"/>
      <c r="M44" s="219"/>
      <c r="N44" s="220"/>
      <c r="Q44" s="67" t="s">
        <v>339</v>
      </c>
      <c r="S44" s="75" t="s">
        <v>431</v>
      </c>
    </row>
    <row r="45" spans="2:19" ht="24.9" customHeight="1" x14ac:dyDescent="0.3">
      <c r="B45" s="39">
        <v>11320</v>
      </c>
      <c r="C45" s="35" t="s">
        <v>198</v>
      </c>
      <c r="D45" s="35"/>
      <c r="E45" s="35"/>
      <c r="F45" s="35"/>
      <c r="G45" s="18" t="s">
        <v>201</v>
      </c>
      <c r="J45" s="218" t="s">
        <v>236</v>
      </c>
      <c r="K45" s="219"/>
      <c r="L45" s="219"/>
      <c r="M45" s="219"/>
      <c r="N45" s="220"/>
      <c r="Q45" s="67" t="s">
        <v>340</v>
      </c>
      <c r="S45" s="75" t="s">
        <v>432</v>
      </c>
    </row>
    <row r="46" spans="2:19" ht="24.9" customHeight="1" thickBot="1" x14ac:dyDescent="0.35">
      <c r="B46" s="39">
        <v>2950</v>
      </c>
      <c r="C46" s="35" t="s">
        <v>195</v>
      </c>
      <c r="D46" s="35"/>
      <c r="E46" s="35"/>
      <c r="F46" s="35"/>
      <c r="G46" s="18" t="s">
        <v>202</v>
      </c>
      <c r="J46" s="218" t="s">
        <v>235</v>
      </c>
      <c r="K46" s="219"/>
      <c r="L46" s="219"/>
      <c r="M46" s="219"/>
      <c r="N46" s="220"/>
      <c r="Q46" s="67" t="s">
        <v>341</v>
      </c>
      <c r="S46" s="77"/>
    </row>
    <row r="47" spans="2:19" ht="24.9" customHeight="1" thickBot="1" x14ac:dyDescent="0.35">
      <c r="B47" s="39">
        <v>5170</v>
      </c>
      <c r="C47" s="35" t="s">
        <v>196</v>
      </c>
      <c r="D47" s="35"/>
      <c r="E47" s="35"/>
      <c r="F47" s="35"/>
      <c r="G47" s="18" t="s">
        <v>203</v>
      </c>
      <c r="J47" s="221" t="s">
        <v>234</v>
      </c>
      <c r="K47" s="222"/>
      <c r="L47" s="222"/>
      <c r="M47" s="222"/>
      <c r="N47" s="223"/>
      <c r="Q47" s="67" t="s">
        <v>342</v>
      </c>
    </row>
    <row r="48" spans="2:19" ht="24.9" customHeight="1" thickBot="1" x14ac:dyDescent="0.35">
      <c r="B48" s="40">
        <v>1265</v>
      </c>
      <c r="C48" s="33" t="s">
        <v>197</v>
      </c>
      <c r="D48" s="33"/>
      <c r="E48" s="33"/>
      <c r="F48" s="33"/>
      <c r="G48" s="19" t="s">
        <v>204</v>
      </c>
      <c r="Q48" s="67" t="s">
        <v>343</v>
      </c>
    </row>
    <row r="49" spans="2:17" ht="24.9" customHeight="1" thickBot="1" x14ac:dyDescent="0.35">
      <c r="B49" s="40">
        <v>0</v>
      </c>
      <c r="C49" s="33" t="s">
        <v>227</v>
      </c>
      <c r="D49" s="33"/>
      <c r="E49" s="33"/>
      <c r="F49" s="33"/>
      <c r="G49" s="19" t="s">
        <v>226</v>
      </c>
      <c r="J49" s="246" t="s">
        <v>150</v>
      </c>
      <c r="K49" s="247"/>
      <c r="L49" s="247"/>
      <c r="M49" s="248"/>
      <c r="Q49" s="67" t="s">
        <v>344</v>
      </c>
    </row>
    <row r="50" spans="2:17" ht="24.9" customHeight="1" thickBot="1" x14ac:dyDescent="0.35">
      <c r="B50" s="246" t="s">
        <v>176</v>
      </c>
      <c r="C50" s="247"/>
      <c r="D50" s="247"/>
      <c r="E50" s="247"/>
      <c r="F50" s="247"/>
      <c r="G50" s="248"/>
      <c r="J50" s="212" t="s">
        <v>149</v>
      </c>
      <c r="K50" s="213"/>
      <c r="L50" s="213"/>
      <c r="M50" s="214"/>
      <c r="Q50" s="67" t="s">
        <v>345</v>
      </c>
    </row>
    <row r="51" spans="2:17" ht="24.9" customHeight="1" x14ac:dyDescent="0.3">
      <c r="B51" s="249" t="s">
        <v>155</v>
      </c>
      <c r="C51" s="250"/>
      <c r="D51" s="250"/>
      <c r="E51" s="250"/>
      <c r="F51" s="250"/>
      <c r="G51" s="251"/>
      <c r="J51" s="215" t="s">
        <v>186</v>
      </c>
      <c r="K51" s="216"/>
      <c r="L51" s="216"/>
      <c r="M51" s="217"/>
      <c r="Q51" s="67" t="s">
        <v>346</v>
      </c>
    </row>
    <row r="52" spans="2:17" ht="24.9" customHeight="1" x14ac:dyDescent="0.3">
      <c r="B52" s="239" t="s">
        <v>153</v>
      </c>
      <c r="C52" s="240"/>
      <c r="D52" s="240"/>
      <c r="E52" s="240"/>
      <c r="F52" s="240"/>
      <c r="G52" s="241"/>
      <c r="J52" s="215" t="s">
        <v>178</v>
      </c>
      <c r="K52" s="216"/>
      <c r="L52" s="216"/>
      <c r="M52" s="217"/>
      <c r="Q52" s="67" t="s">
        <v>347</v>
      </c>
    </row>
    <row r="53" spans="2:17" ht="24.9" customHeight="1" x14ac:dyDescent="0.3">
      <c r="B53" s="239" t="s">
        <v>148</v>
      </c>
      <c r="C53" s="240"/>
      <c r="D53" s="240"/>
      <c r="E53" s="240"/>
      <c r="F53" s="240"/>
      <c r="G53" s="241"/>
      <c r="J53" s="215" t="s">
        <v>179</v>
      </c>
      <c r="K53" s="216"/>
      <c r="L53" s="216"/>
      <c r="M53" s="217"/>
      <c r="Q53" s="67" t="s">
        <v>348</v>
      </c>
    </row>
    <row r="54" spans="2:17" ht="24.9" customHeight="1" thickBot="1" x14ac:dyDescent="0.35">
      <c r="B54" s="239" t="s">
        <v>146</v>
      </c>
      <c r="C54" s="240"/>
      <c r="D54" s="240"/>
      <c r="E54" s="240"/>
      <c r="F54" s="240"/>
      <c r="G54" s="241"/>
      <c r="J54" s="215" t="s">
        <v>187</v>
      </c>
      <c r="K54" s="216"/>
      <c r="L54" s="216"/>
      <c r="M54" s="217"/>
      <c r="Q54" s="68" t="s">
        <v>349</v>
      </c>
    </row>
    <row r="55" spans="2:17" ht="24.9" customHeight="1" thickBot="1" x14ac:dyDescent="0.35">
      <c r="B55" s="239" t="s">
        <v>177</v>
      </c>
      <c r="C55" s="240"/>
      <c r="D55" s="240"/>
      <c r="E55" s="240"/>
      <c r="F55" s="240"/>
      <c r="G55" s="241"/>
      <c r="J55" s="206" t="s">
        <v>188</v>
      </c>
      <c r="K55" s="207"/>
      <c r="L55" s="207"/>
      <c r="M55" s="208"/>
      <c r="Q55" s="69"/>
    </row>
    <row r="56" spans="2:17" ht="24.9" customHeight="1" thickBot="1" x14ac:dyDescent="0.35">
      <c r="B56" s="236" t="s">
        <v>147</v>
      </c>
      <c r="C56" s="237"/>
      <c r="D56" s="237"/>
      <c r="E56" s="237"/>
      <c r="F56" s="237"/>
      <c r="G56" s="238"/>
      <c r="J56" s="255"/>
      <c r="K56" s="256"/>
      <c r="L56" s="256"/>
      <c r="M56" s="257"/>
    </row>
    <row r="57" spans="2:17" ht="24.9" customHeight="1" thickBot="1" x14ac:dyDescent="0.45">
      <c r="J57" s="258"/>
      <c r="K57" s="258"/>
      <c r="L57" s="258"/>
      <c r="M57" s="258"/>
      <c r="Q57" s="65" t="s">
        <v>357</v>
      </c>
    </row>
    <row r="58" spans="2:17" ht="24.9" customHeight="1" thickBot="1" x14ac:dyDescent="0.35">
      <c r="B58" s="246" t="s">
        <v>152</v>
      </c>
      <c r="C58" s="247"/>
      <c r="D58" s="247"/>
      <c r="E58" s="247"/>
      <c r="F58" s="247"/>
      <c r="G58" s="248"/>
      <c r="Q58" s="66" t="s">
        <v>350</v>
      </c>
    </row>
    <row r="59" spans="2:17" ht="24.9" customHeight="1" thickBot="1" x14ac:dyDescent="0.35">
      <c r="B59" s="249" t="s">
        <v>154</v>
      </c>
      <c r="C59" s="250"/>
      <c r="D59" s="250"/>
      <c r="E59" s="250"/>
      <c r="F59" s="250"/>
      <c r="G59" s="251"/>
      <c r="J59" s="209" t="s">
        <v>151</v>
      </c>
      <c r="K59" s="210"/>
      <c r="L59" s="210"/>
      <c r="M59" s="211"/>
      <c r="Q59" s="67" t="s">
        <v>351</v>
      </c>
    </row>
    <row r="60" spans="2:17" ht="24.9" customHeight="1" x14ac:dyDescent="0.3">
      <c r="B60" s="239" t="s">
        <v>180</v>
      </c>
      <c r="C60" s="240"/>
      <c r="D60" s="240"/>
      <c r="E60" s="240"/>
      <c r="F60" s="240"/>
      <c r="G60" s="241"/>
      <c r="J60" s="212" t="s">
        <v>145</v>
      </c>
      <c r="K60" s="213"/>
      <c r="L60" s="213"/>
      <c r="M60" s="214"/>
      <c r="Q60" s="67" t="s">
        <v>352</v>
      </c>
    </row>
    <row r="61" spans="2:17" ht="24.9" customHeight="1" x14ac:dyDescent="0.3">
      <c r="B61" s="239" t="s">
        <v>181</v>
      </c>
      <c r="C61" s="240"/>
      <c r="D61" s="240"/>
      <c r="E61" s="240"/>
      <c r="F61" s="240"/>
      <c r="G61" s="241"/>
      <c r="J61" s="215" t="s">
        <v>185</v>
      </c>
      <c r="K61" s="216"/>
      <c r="L61" s="216"/>
      <c r="M61" s="217"/>
      <c r="Q61" s="67" t="s">
        <v>353</v>
      </c>
    </row>
    <row r="62" spans="2:17" ht="24.9" customHeight="1" x14ac:dyDescent="0.3">
      <c r="B62" s="239" t="s">
        <v>183</v>
      </c>
      <c r="C62" s="240"/>
      <c r="D62" s="240"/>
      <c r="E62" s="240"/>
      <c r="F62" s="240"/>
      <c r="G62" s="241"/>
      <c r="J62" s="215" t="s">
        <v>243</v>
      </c>
      <c r="K62" s="216"/>
      <c r="L62" s="216"/>
      <c r="M62" s="217"/>
      <c r="Q62" s="67" t="s">
        <v>354</v>
      </c>
    </row>
    <row r="63" spans="2:17" ht="24.9" customHeight="1" thickBot="1" x14ac:dyDescent="0.35">
      <c r="B63" s="239" t="s">
        <v>184</v>
      </c>
      <c r="C63" s="240"/>
      <c r="D63" s="240"/>
      <c r="E63" s="240"/>
      <c r="F63" s="240"/>
      <c r="G63" s="241"/>
      <c r="J63" s="215" t="s">
        <v>189</v>
      </c>
      <c r="K63" s="216"/>
      <c r="L63" s="216"/>
      <c r="M63" s="217"/>
      <c r="Q63" s="67" t="s">
        <v>355</v>
      </c>
    </row>
    <row r="64" spans="2:17" ht="24.9" customHeight="1" thickBot="1" x14ac:dyDescent="0.35">
      <c r="B64" s="236" t="s">
        <v>182</v>
      </c>
      <c r="C64" s="237"/>
      <c r="D64" s="237"/>
      <c r="E64" s="237"/>
      <c r="F64" s="237"/>
      <c r="G64" s="238"/>
      <c r="J64" s="255"/>
      <c r="K64" s="256"/>
      <c r="L64" s="256"/>
      <c r="M64" s="257"/>
      <c r="Q64" s="67" t="s">
        <v>356</v>
      </c>
    </row>
    <row r="65" spans="2:17" ht="24.9" customHeight="1" thickBot="1" x14ac:dyDescent="0.35">
      <c r="B65" s="242"/>
      <c r="C65" s="243"/>
      <c r="D65" s="243"/>
      <c r="E65" s="243"/>
      <c r="F65" s="243"/>
      <c r="G65" s="244"/>
      <c r="J65" s="209" t="s">
        <v>128</v>
      </c>
      <c r="K65" s="210"/>
      <c r="L65" s="210"/>
      <c r="M65" s="210"/>
      <c r="N65" s="211"/>
      <c r="Q65" s="70"/>
    </row>
    <row r="66" spans="2:17" ht="24.9" customHeight="1" thickBot="1" x14ac:dyDescent="0.35">
      <c r="B66" s="245"/>
      <c r="C66" s="245"/>
      <c r="D66" s="245"/>
      <c r="E66" s="245"/>
      <c r="F66" s="245"/>
      <c r="G66" s="245"/>
      <c r="J66" s="252" t="s">
        <v>228</v>
      </c>
      <c r="K66" s="253"/>
      <c r="L66" s="253"/>
      <c r="M66" s="253"/>
      <c r="N66" s="254"/>
    </row>
    <row r="67" spans="2:17" ht="24.9" customHeight="1" thickBot="1" x14ac:dyDescent="0.45">
      <c r="B67" s="245"/>
      <c r="C67" s="245"/>
      <c r="D67" s="245"/>
      <c r="E67" s="245"/>
      <c r="F67" s="245"/>
      <c r="G67" s="245"/>
      <c r="J67" s="218" t="s">
        <v>229</v>
      </c>
      <c r="K67" s="219"/>
      <c r="L67" s="219"/>
      <c r="M67" s="219"/>
      <c r="N67" s="220"/>
      <c r="Q67" s="65" t="s">
        <v>358</v>
      </c>
    </row>
    <row r="68" spans="2:17" ht="24.9" customHeight="1" thickBot="1" x14ac:dyDescent="0.35">
      <c r="B68" s="30" t="s">
        <v>259</v>
      </c>
      <c r="D68" s="30" t="s">
        <v>264</v>
      </c>
      <c r="F68" s="30" t="s">
        <v>252</v>
      </c>
      <c r="J68" s="218" t="s">
        <v>230</v>
      </c>
      <c r="K68" s="219"/>
      <c r="L68" s="219"/>
      <c r="M68" s="219"/>
      <c r="N68" s="220"/>
      <c r="Q68" s="66" t="s">
        <v>359</v>
      </c>
    </row>
    <row r="69" spans="2:17" ht="24.9" customHeight="1" x14ac:dyDescent="0.3">
      <c r="B69" s="18" t="s">
        <v>260</v>
      </c>
      <c r="D69" s="18" t="s">
        <v>265</v>
      </c>
      <c r="F69" s="32" t="s">
        <v>274</v>
      </c>
      <c r="J69" s="218" t="s">
        <v>240</v>
      </c>
      <c r="K69" s="219"/>
      <c r="L69" s="219"/>
      <c r="M69" s="219"/>
      <c r="N69" s="220"/>
      <c r="Q69" s="67" t="s">
        <v>360</v>
      </c>
    </row>
    <row r="70" spans="2:17" ht="24.9" customHeight="1" x14ac:dyDescent="0.3">
      <c r="B70" s="18" t="s">
        <v>244</v>
      </c>
      <c r="D70" s="18" t="s">
        <v>266</v>
      </c>
      <c r="F70" s="18" t="s">
        <v>275</v>
      </c>
      <c r="J70" s="218" t="s">
        <v>231</v>
      </c>
      <c r="K70" s="219"/>
      <c r="L70" s="219"/>
      <c r="M70" s="219"/>
      <c r="N70" s="220"/>
      <c r="Q70" s="71" t="s">
        <v>361</v>
      </c>
    </row>
    <row r="71" spans="2:17" ht="24.9" customHeight="1" thickBot="1" x14ac:dyDescent="0.35">
      <c r="B71" s="19" t="s">
        <v>261</v>
      </c>
      <c r="D71" s="18" t="s">
        <v>267</v>
      </c>
      <c r="F71" s="18" t="s">
        <v>276</v>
      </c>
      <c r="J71" s="221" t="s">
        <v>232</v>
      </c>
      <c r="K71" s="222"/>
      <c r="L71" s="222"/>
      <c r="M71" s="222"/>
      <c r="N71" s="223"/>
      <c r="Q71" s="72" t="s">
        <v>362</v>
      </c>
    </row>
    <row r="72" spans="2:17" ht="24.9" customHeight="1" thickBot="1" x14ac:dyDescent="0.35">
      <c r="D72" s="18" t="s">
        <v>268</v>
      </c>
      <c r="F72" s="18" t="s">
        <v>277</v>
      </c>
      <c r="Q72" s="67" t="s">
        <v>363</v>
      </c>
    </row>
    <row r="73" spans="2:17" ht="24.9" customHeight="1" thickBot="1" x14ac:dyDescent="0.35">
      <c r="D73" s="18" t="s">
        <v>269</v>
      </c>
      <c r="F73" s="18" t="s">
        <v>278</v>
      </c>
      <c r="J73" s="209" t="s">
        <v>295</v>
      </c>
      <c r="K73" s="210"/>
      <c r="L73" s="210"/>
      <c r="M73" s="211"/>
      <c r="Q73" s="67" t="s">
        <v>364</v>
      </c>
    </row>
    <row r="74" spans="2:17" ht="24.9" customHeight="1" x14ac:dyDescent="0.3">
      <c r="D74" s="18" t="s">
        <v>270</v>
      </c>
      <c r="F74" s="18" t="s">
        <v>279</v>
      </c>
      <c r="J74" s="212" t="s">
        <v>296</v>
      </c>
      <c r="K74" s="213"/>
      <c r="L74" s="213"/>
      <c r="M74" s="214"/>
      <c r="Q74" s="71" t="s">
        <v>365</v>
      </c>
    </row>
    <row r="75" spans="2:17" ht="24.9" customHeight="1" x14ac:dyDescent="0.3">
      <c r="D75" s="18" t="s">
        <v>271</v>
      </c>
      <c r="F75" s="18" t="s">
        <v>280</v>
      </c>
      <c r="J75" s="215" t="s">
        <v>297</v>
      </c>
      <c r="K75" s="216"/>
      <c r="L75" s="216"/>
      <c r="M75" s="217"/>
      <c r="Q75" s="72" t="s">
        <v>366</v>
      </c>
    </row>
    <row r="76" spans="2:17" ht="24.9" customHeight="1" x14ac:dyDescent="0.3">
      <c r="D76" s="18" t="s">
        <v>272</v>
      </c>
      <c r="F76" s="18" t="s">
        <v>281</v>
      </c>
      <c r="J76" s="215" t="s">
        <v>298</v>
      </c>
      <c r="K76" s="216"/>
      <c r="L76" s="216"/>
      <c r="M76" s="217"/>
      <c r="Q76" s="67" t="s">
        <v>367</v>
      </c>
    </row>
    <row r="77" spans="2:17" ht="24.9" customHeight="1" x14ac:dyDescent="0.3">
      <c r="D77" s="18" t="s">
        <v>273</v>
      </c>
      <c r="F77" s="18" t="s">
        <v>282</v>
      </c>
      <c r="J77" s="215" t="s">
        <v>299</v>
      </c>
      <c r="K77" s="216"/>
      <c r="L77" s="216"/>
      <c r="M77" s="217"/>
      <c r="Q77" s="67" t="s">
        <v>368</v>
      </c>
    </row>
    <row r="78" spans="2:17" ht="24.9" customHeight="1" thickBot="1" x14ac:dyDescent="0.35">
      <c r="D78" s="49"/>
      <c r="F78" s="18" t="s">
        <v>283</v>
      </c>
      <c r="J78" s="215" t="s">
        <v>300</v>
      </c>
      <c r="K78" s="216"/>
      <c r="L78" s="216"/>
      <c r="M78" s="217"/>
      <c r="Q78" s="71" t="s">
        <v>369</v>
      </c>
    </row>
    <row r="79" spans="2:17" ht="24.9" customHeight="1" x14ac:dyDescent="0.3">
      <c r="F79" s="18" t="s">
        <v>284</v>
      </c>
      <c r="J79" s="215" t="s">
        <v>301</v>
      </c>
      <c r="K79" s="216"/>
      <c r="L79" s="216"/>
      <c r="M79" s="217"/>
      <c r="Q79" s="72" t="s">
        <v>370</v>
      </c>
    </row>
    <row r="80" spans="2:17" ht="24.9" customHeight="1" thickBot="1" x14ac:dyDescent="0.35">
      <c r="F80" s="18" t="s">
        <v>285</v>
      </c>
      <c r="J80" s="215" t="s">
        <v>302</v>
      </c>
      <c r="K80" s="216"/>
      <c r="L80" s="216"/>
      <c r="M80" s="217"/>
      <c r="Q80" s="73" t="s">
        <v>371</v>
      </c>
    </row>
    <row r="81" spans="2:17" ht="24.9" customHeight="1" thickBot="1" x14ac:dyDescent="0.35">
      <c r="B81" s="30" t="s">
        <v>458</v>
      </c>
      <c r="F81" s="18" t="s">
        <v>286</v>
      </c>
      <c r="J81" s="215" t="s">
        <v>303</v>
      </c>
      <c r="K81" s="216"/>
      <c r="L81" s="216"/>
      <c r="M81" s="217"/>
      <c r="Q81" s="67" t="s">
        <v>372</v>
      </c>
    </row>
    <row r="82" spans="2:17" ht="24.9" customHeight="1" thickBot="1" x14ac:dyDescent="0.35">
      <c r="B82" s="18" t="s">
        <v>459</v>
      </c>
      <c r="F82" s="18" t="s">
        <v>287</v>
      </c>
      <c r="J82" s="206" t="s">
        <v>304</v>
      </c>
      <c r="K82" s="207"/>
      <c r="L82" s="207"/>
      <c r="M82" s="208"/>
      <c r="Q82" s="67" t="s">
        <v>373</v>
      </c>
    </row>
    <row r="83" spans="2:17" ht="24.9" customHeight="1" thickBot="1" x14ac:dyDescent="0.35">
      <c r="B83" s="18" t="s">
        <v>460</v>
      </c>
      <c r="F83" s="19"/>
      <c r="J83" s="206" t="s">
        <v>305</v>
      </c>
      <c r="K83" s="207"/>
      <c r="L83" s="207"/>
      <c r="M83" s="208"/>
      <c r="Q83" s="67" t="s">
        <v>374</v>
      </c>
    </row>
    <row r="84" spans="2:17" ht="24.9" customHeight="1" thickBot="1" x14ac:dyDescent="0.35">
      <c r="B84" s="18"/>
      <c r="J84" s="206"/>
      <c r="K84" s="207"/>
      <c r="L84" s="207"/>
      <c r="M84" s="208"/>
      <c r="Q84" s="67" t="s">
        <v>375</v>
      </c>
    </row>
    <row r="85" spans="2:17" ht="24.9" customHeight="1" thickBot="1" x14ac:dyDescent="0.35">
      <c r="Q85" s="71" t="s">
        <v>376</v>
      </c>
    </row>
    <row r="86" spans="2:17" ht="24.9" customHeight="1" thickBot="1" x14ac:dyDescent="0.35">
      <c r="J86" s="209" t="s">
        <v>438</v>
      </c>
      <c r="K86" s="210"/>
      <c r="L86" s="210"/>
      <c r="M86" s="211"/>
      <c r="Q86" s="72" t="s">
        <v>377</v>
      </c>
    </row>
    <row r="87" spans="2:17" ht="24.9" customHeight="1" x14ac:dyDescent="0.3">
      <c r="J87" s="281" t="s">
        <v>439</v>
      </c>
      <c r="K87" s="282"/>
      <c r="L87" s="282"/>
      <c r="M87" s="283"/>
      <c r="Q87" s="67" t="s">
        <v>378</v>
      </c>
    </row>
    <row r="88" spans="2:17" ht="24.9" customHeight="1" x14ac:dyDescent="0.3">
      <c r="J88" s="284" t="s">
        <v>440</v>
      </c>
      <c r="K88" s="285"/>
      <c r="L88" s="285"/>
      <c r="M88" s="286"/>
      <c r="Q88" s="71" t="s">
        <v>379</v>
      </c>
    </row>
    <row r="89" spans="2:17" ht="24.9" customHeight="1" x14ac:dyDescent="0.3">
      <c r="J89" s="284" t="s">
        <v>441</v>
      </c>
      <c r="K89" s="285"/>
      <c r="L89" s="285"/>
      <c r="M89" s="286"/>
      <c r="Q89" s="72" t="s">
        <v>380</v>
      </c>
    </row>
    <row r="90" spans="2:17" ht="24.9" customHeight="1" x14ac:dyDescent="0.3">
      <c r="J90" s="284" t="s">
        <v>442</v>
      </c>
      <c r="K90" s="285"/>
      <c r="L90" s="285"/>
      <c r="M90" s="286"/>
      <c r="Q90" s="67" t="s">
        <v>381</v>
      </c>
    </row>
    <row r="91" spans="2:17" ht="24.9" customHeight="1" x14ac:dyDescent="0.3">
      <c r="J91" s="284" t="s">
        <v>443</v>
      </c>
      <c r="K91" s="285"/>
      <c r="L91" s="285"/>
      <c r="M91" s="286"/>
      <c r="Q91" s="71" t="s">
        <v>382</v>
      </c>
    </row>
    <row r="92" spans="2:17" ht="24.9" customHeight="1" x14ac:dyDescent="0.3">
      <c r="J92" s="284" t="s">
        <v>444</v>
      </c>
      <c r="K92" s="285"/>
      <c r="L92" s="285"/>
      <c r="M92" s="286"/>
      <c r="Q92" s="72" t="s">
        <v>383</v>
      </c>
    </row>
    <row r="93" spans="2:17" ht="24.9" customHeight="1" x14ac:dyDescent="0.3">
      <c r="J93" s="284" t="s">
        <v>445</v>
      </c>
      <c r="K93" s="285"/>
      <c r="L93" s="285"/>
      <c r="M93" s="286"/>
      <c r="Q93" s="71" t="s">
        <v>384</v>
      </c>
    </row>
    <row r="94" spans="2:17" ht="24.9" customHeight="1" x14ac:dyDescent="0.3">
      <c r="J94" s="284" t="s">
        <v>446</v>
      </c>
      <c r="K94" s="285"/>
      <c r="L94" s="285"/>
      <c r="M94" s="286"/>
      <c r="Q94" s="72" t="s">
        <v>385</v>
      </c>
    </row>
    <row r="95" spans="2:17" ht="24.9" customHeight="1" thickBot="1" x14ac:dyDescent="0.35">
      <c r="J95" s="296" t="s">
        <v>447</v>
      </c>
      <c r="K95" s="297"/>
      <c r="L95" s="297"/>
      <c r="M95" s="298"/>
      <c r="Q95" s="67" t="s">
        <v>386</v>
      </c>
    </row>
    <row r="96" spans="2:17" ht="24.9" customHeight="1" thickBot="1" x14ac:dyDescent="0.35">
      <c r="Q96" s="71" t="s">
        <v>387</v>
      </c>
    </row>
    <row r="97" spans="10:17" ht="24.9" customHeight="1" thickBot="1" x14ac:dyDescent="0.35">
      <c r="J97" s="209" t="s">
        <v>448</v>
      </c>
      <c r="K97" s="210"/>
      <c r="L97" s="210"/>
      <c r="M97" s="211"/>
      <c r="Q97" s="67" t="s">
        <v>388</v>
      </c>
    </row>
    <row r="98" spans="10:17" ht="24.9" customHeight="1" x14ac:dyDescent="0.3">
      <c r="J98" s="281" t="s">
        <v>449</v>
      </c>
      <c r="K98" s="282"/>
      <c r="L98" s="282"/>
      <c r="M98" s="283"/>
      <c r="Q98" s="67" t="s">
        <v>389</v>
      </c>
    </row>
    <row r="99" spans="10:17" ht="24.9" customHeight="1" x14ac:dyDescent="0.3">
      <c r="J99" s="284" t="s">
        <v>450</v>
      </c>
      <c r="K99" s="285"/>
      <c r="L99" s="285"/>
      <c r="M99" s="286"/>
      <c r="Q99" s="71" t="s">
        <v>390</v>
      </c>
    </row>
    <row r="100" spans="10:17" ht="24.9" customHeight="1" x14ac:dyDescent="0.3">
      <c r="J100" s="284" t="s">
        <v>451</v>
      </c>
      <c r="K100" s="285"/>
      <c r="L100" s="285"/>
      <c r="M100" s="286"/>
      <c r="Q100" s="67" t="s">
        <v>391</v>
      </c>
    </row>
    <row r="101" spans="10:17" ht="24.9" customHeight="1" thickBot="1" x14ac:dyDescent="0.35">
      <c r="J101" s="296"/>
      <c r="K101" s="297"/>
      <c r="L101" s="297"/>
      <c r="M101" s="298"/>
      <c r="Q101" s="71" t="s">
        <v>392</v>
      </c>
    </row>
    <row r="102" spans="10:17" ht="24.9" customHeight="1" thickBot="1" x14ac:dyDescent="0.35">
      <c r="Q102" s="67" t="s">
        <v>393</v>
      </c>
    </row>
    <row r="103" spans="10:17" ht="24.9" customHeight="1" thickBot="1" x14ac:dyDescent="0.35">
      <c r="J103" s="209" t="s">
        <v>452</v>
      </c>
      <c r="K103" s="210"/>
      <c r="L103" s="210"/>
      <c r="M103" s="211"/>
      <c r="Q103" s="71" t="s">
        <v>394</v>
      </c>
    </row>
    <row r="104" spans="10:17" ht="24.9" customHeight="1" x14ac:dyDescent="0.3">
      <c r="J104" s="287" t="s">
        <v>453</v>
      </c>
      <c r="K104" s="288"/>
      <c r="L104" s="288"/>
      <c r="M104" s="289"/>
      <c r="Q104" s="67" t="s">
        <v>395</v>
      </c>
    </row>
    <row r="105" spans="10:17" ht="24.9" customHeight="1" thickBot="1" x14ac:dyDescent="0.35">
      <c r="J105" s="290" t="s">
        <v>454</v>
      </c>
      <c r="K105" s="291"/>
      <c r="L105" s="291"/>
      <c r="M105" s="292"/>
      <c r="Q105" s="68" t="s">
        <v>396</v>
      </c>
    </row>
    <row r="106" spans="10:17" ht="24.9" customHeight="1" thickBot="1" x14ac:dyDescent="0.35">
      <c r="J106" s="290" t="s">
        <v>455</v>
      </c>
      <c r="K106" s="291"/>
      <c r="L106" s="291"/>
      <c r="M106" s="292"/>
      <c r="Q106" s="74"/>
    </row>
    <row r="107" spans="10:17" ht="24.9" customHeight="1" x14ac:dyDescent="0.3">
      <c r="J107" s="290" t="s">
        <v>456</v>
      </c>
      <c r="K107" s="291"/>
      <c r="L107" s="291"/>
      <c r="M107" s="292"/>
    </row>
    <row r="108" spans="10:17" ht="24.9" customHeight="1" thickBot="1" x14ac:dyDescent="0.35">
      <c r="J108" s="293"/>
      <c r="K108" s="294"/>
      <c r="L108" s="294"/>
      <c r="M108" s="295"/>
    </row>
    <row r="109" spans="10:17" ht="24.9" customHeight="1" x14ac:dyDescent="0.3"/>
    <row r="110" spans="10:17" ht="24.9" customHeight="1" x14ac:dyDescent="0.3"/>
    <row r="111" spans="10:17" ht="24.9" customHeight="1" x14ac:dyDescent="0.3"/>
    <row r="112" spans="10:17" ht="24.9" customHeight="1" x14ac:dyDescent="0.3"/>
    <row r="113" ht="24.9" customHeight="1" x14ac:dyDescent="0.3"/>
    <row r="114" ht="24.9" customHeight="1" x14ac:dyDescent="0.3"/>
    <row r="115" ht="24.9" customHeight="1" x14ac:dyDescent="0.3"/>
  </sheetData>
  <sheetProtection algorithmName="SHA-512" hashValue="MHOZB1QGZ+nxsStDlMGMcXg93hRI/ivPYpaOGMOHNT/WpbRt8Ncq1qRA6oQmhEqAfKdeUlUkum69nGPp0E9IZA==" saltValue="ny6RKnhJ/brJ/JQvxLRlrw==" spinCount="100000" sheet="1" objects="1" scenarios="1" selectLockedCells="1" selectUnlockedCells="1"/>
  <mergeCells count="175">
    <mergeCell ref="J103:M103"/>
    <mergeCell ref="J104:M104"/>
    <mergeCell ref="J105:M105"/>
    <mergeCell ref="J106:M106"/>
    <mergeCell ref="J107:M107"/>
    <mergeCell ref="J108:M108"/>
    <mergeCell ref="J92:M92"/>
    <mergeCell ref="J93:M93"/>
    <mergeCell ref="J94:M94"/>
    <mergeCell ref="J95:M95"/>
    <mergeCell ref="J97:M97"/>
    <mergeCell ref="J98:M98"/>
    <mergeCell ref="J99:M99"/>
    <mergeCell ref="J100:M100"/>
    <mergeCell ref="J101:M101"/>
    <mergeCell ref="J89:M89"/>
    <mergeCell ref="J90:M90"/>
    <mergeCell ref="J91:M91"/>
    <mergeCell ref="B20:D20"/>
    <mergeCell ref="B21:D21"/>
    <mergeCell ref="B22:D22"/>
    <mergeCell ref="B23:D23"/>
    <mergeCell ref="B24:D24"/>
    <mergeCell ref="B25:D25"/>
    <mergeCell ref="F37:H37"/>
    <mergeCell ref="F38:H38"/>
    <mergeCell ref="F39:H39"/>
    <mergeCell ref="J27:K27"/>
    <mergeCell ref="J28:K28"/>
    <mergeCell ref="J33:N33"/>
    <mergeCell ref="L30:M30"/>
    <mergeCell ref="L31:M31"/>
    <mergeCell ref="J30:K30"/>
    <mergeCell ref="J31:K31"/>
    <mergeCell ref="B17:D17"/>
    <mergeCell ref="B18:D18"/>
    <mergeCell ref="B19:D19"/>
    <mergeCell ref="F34:H34"/>
    <mergeCell ref="J84:M84"/>
    <mergeCell ref="J83:M83"/>
    <mergeCell ref="J86:M86"/>
    <mergeCell ref="J87:M87"/>
    <mergeCell ref="J88:M88"/>
    <mergeCell ref="F25:H25"/>
    <mergeCell ref="B32:D32"/>
    <mergeCell ref="B33:D33"/>
    <mergeCell ref="B34:D34"/>
    <mergeCell ref="B26:D26"/>
    <mergeCell ref="B27:D27"/>
    <mergeCell ref="B28:D28"/>
    <mergeCell ref="B29:D29"/>
    <mergeCell ref="B30:D30"/>
    <mergeCell ref="B31:D31"/>
    <mergeCell ref="L17:M17"/>
    <mergeCell ref="L18:M18"/>
    <mergeCell ref="L19:M19"/>
    <mergeCell ref="F18:H19"/>
    <mergeCell ref="F20:H20"/>
    <mergeCell ref="L25:M25"/>
    <mergeCell ref="L26:M26"/>
    <mergeCell ref="J35:N35"/>
    <mergeCell ref="J29:K29"/>
    <mergeCell ref="L23:M23"/>
    <mergeCell ref="L24:M24"/>
    <mergeCell ref="L27:M27"/>
    <mergeCell ref="L28:M28"/>
    <mergeCell ref="L29:M29"/>
    <mergeCell ref="F21:H21"/>
    <mergeCell ref="F22:H22"/>
    <mergeCell ref="F23:H23"/>
    <mergeCell ref="F24:H24"/>
    <mergeCell ref="F26:H26"/>
    <mergeCell ref="J22:M22"/>
    <mergeCell ref="J23:K23"/>
    <mergeCell ref="J24:K24"/>
    <mergeCell ref="J25:K25"/>
    <mergeCell ref="J26:K26"/>
    <mergeCell ref="B1:O1"/>
    <mergeCell ref="B11:D11"/>
    <mergeCell ref="B12:D12"/>
    <mergeCell ref="B13:D13"/>
    <mergeCell ref="F15:H15"/>
    <mergeCell ref="F16:H16"/>
    <mergeCell ref="L10:M10"/>
    <mergeCell ref="L11:M11"/>
    <mergeCell ref="L12:M12"/>
    <mergeCell ref="L13:M13"/>
    <mergeCell ref="L14:M14"/>
    <mergeCell ref="L15:M15"/>
    <mergeCell ref="L16:M16"/>
    <mergeCell ref="B10:D10"/>
    <mergeCell ref="F10:H10"/>
    <mergeCell ref="F11:H11"/>
    <mergeCell ref="F12:H12"/>
    <mergeCell ref="O3:O4"/>
    <mergeCell ref="N3:N4"/>
    <mergeCell ref="F13:H13"/>
    <mergeCell ref="F14:H14"/>
    <mergeCell ref="B14:D14"/>
    <mergeCell ref="B15:D15"/>
    <mergeCell ref="B16:D16"/>
    <mergeCell ref="J34:N34"/>
    <mergeCell ref="F27:H27"/>
    <mergeCell ref="F28:H28"/>
    <mergeCell ref="F29:H29"/>
    <mergeCell ref="F30:H30"/>
    <mergeCell ref="F31:H33"/>
    <mergeCell ref="J45:N45"/>
    <mergeCell ref="J46:N46"/>
    <mergeCell ref="C42:G42"/>
    <mergeCell ref="J47:N47"/>
    <mergeCell ref="J49:M49"/>
    <mergeCell ref="J50:M50"/>
    <mergeCell ref="J51:M51"/>
    <mergeCell ref="J52:M52"/>
    <mergeCell ref="F35:H35"/>
    <mergeCell ref="F36:H36"/>
    <mergeCell ref="J36:N36"/>
    <mergeCell ref="J37:N37"/>
    <mergeCell ref="J38:N38"/>
    <mergeCell ref="J39:N39"/>
    <mergeCell ref="J41:N41"/>
    <mergeCell ref="J42:N42"/>
    <mergeCell ref="J43:N43"/>
    <mergeCell ref="J44:N44"/>
    <mergeCell ref="J63:M63"/>
    <mergeCell ref="J64:M64"/>
    <mergeCell ref="J53:M53"/>
    <mergeCell ref="J54:M54"/>
    <mergeCell ref="J55:M55"/>
    <mergeCell ref="B53:G53"/>
    <mergeCell ref="B54:G54"/>
    <mergeCell ref="B55:G55"/>
    <mergeCell ref="B50:G50"/>
    <mergeCell ref="B60:G60"/>
    <mergeCell ref="B61:G61"/>
    <mergeCell ref="B62:G62"/>
    <mergeCell ref="J56:M56"/>
    <mergeCell ref="J57:M57"/>
    <mergeCell ref="B51:G51"/>
    <mergeCell ref="B52:G52"/>
    <mergeCell ref="J68:N68"/>
    <mergeCell ref="J69:N69"/>
    <mergeCell ref="J70:N70"/>
    <mergeCell ref="J71:N71"/>
    <mergeCell ref="B36:D36"/>
    <mergeCell ref="B37:D37"/>
    <mergeCell ref="B38:D38"/>
    <mergeCell ref="B39:D39"/>
    <mergeCell ref="B40:D40"/>
    <mergeCell ref="J59:M59"/>
    <mergeCell ref="J60:M60"/>
    <mergeCell ref="J61:M61"/>
    <mergeCell ref="J62:M62"/>
    <mergeCell ref="B56:G56"/>
    <mergeCell ref="B63:G63"/>
    <mergeCell ref="B64:G64"/>
    <mergeCell ref="B65:G65"/>
    <mergeCell ref="B66:G66"/>
    <mergeCell ref="B67:G67"/>
    <mergeCell ref="B58:G58"/>
    <mergeCell ref="B59:G59"/>
    <mergeCell ref="J65:N65"/>
    <mergeCell ref="J66:N66"/>
    <mergeCell ref="J67:N67"/>
    <mergeCell ref="J82:M82"/>
    <mergeCell ref="J73:M73"/>
    <mergeCell ref="J74:M74"/>
    <mergeCell ref="J75:M75"/>
    <mergeCell ref="J76:M76"/>
    <mergeCell ref="J77:M77"/>
    <mergeCell ref="J78:M78"/>
    <mergeCell ref="J79:M79"/>
    <mergeCell ref="J80:M80"/>
    <mergeCell ref="J81:M81"/>
  </mergeCells>
  <phoneticPr fontId="21" type="noConversion"/>
  <dataValidations count="2">
    <dataValidation type="list" allowBlank="1" showInputMessage="1" showErrorMessage="1" sqref="C2:C7">
      <formula1>$D$3:$D$6</formula1>
    </dataValidation>
    <dataValidation type="list" allowBlank="1" showInputMessage="1" showErrorMessage="1" sqref="C8">
      <formula1>$D$4:$D$7</formula1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Průzkumný list</vt:lpstr>
      <vt:lpstr>Zdrojová data</vt:lpstr>
      <vt:lpstr>'Průzkumný list'!Oblast_tisku</vt:lpstr>
      <vt:lpstr>'Zdrojová data'!Oblast_tisku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stabl</dc:creator>
  <cp:lastModifiedBy>Windows User</cp:lastModifiedBy>
  <cp:lastPrinted>2021-01-04T09:45:14Z</cp:lastPrinted>
  <dcterms:created xsi:type="dcterms:W3CDTF">2013-05-17T10:16:40Z</dcterms:created>
  <dcterms:modified xsi:type="dcterms:W3CDTF">2021-01-27T14:26:44Z</dcterms:modified>
</cp:coreProperties>
</file>